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400" windowHeight="10035" firstSheet="5" activeTab="5"/>
  </bookViews>
  <sheets>
    <sheet name="2012" sheetId="1" r:id="rId1"/>
    <sheet name="2013" sheetId="2" r:id="rId2"/>
    <sheet name="2013 соб" sheetId="3" r:id="rId3"/>
    <sheet name="2013 тюм" sheetId="4" r:id="rId4"/>
    <sheet name="2013 тюм 2" sheetId="5" r:id="rId5"/>
    <sheet name="2013 ТЭК оказание услуг" sheetId="6" r:id="rId6"/>
    <sheet name="2014" sheetId="7" r:id="rId7"/>
    <sheet name="2014 соб" sheetId="8" r:id="rId8"/>
    <sheet name="2014 тюм" sheetId="9" r:id="rId9"/>
    <sheet name="2014 ТЭК оказание услуг" sheetId="10" r:id="rId10"/>
    <sheet name="2015" sheetId="11" r:id="rId11"/>
    <sheet name="2015 соб" sheetId="12" r:id="rId12"/>
    <sheet name="2015 тюм" sheetId="13" r:id="rId13"/>
  </sheets>
  <definedNames/>
  <calcPr fullCalcOnLoad="1"/>
</workbook>
</file>

<file path=xl/sharedStrings.xml><?xml version="1.0" encoding="utf-8"?>
<sst xmlns="http://schemas.openxmlformats.org/spreadsheetml/2006/main" count="612" uniqueCount="47">
  <si>
    <t>В пределах баланса</t>
  </si>
  <si>
    <t>Сверх баланса</t>
  </si>
  <si>
    <t>Цена (тариф)</t>
  </si>
  <si>
    <t>Стоимость</t>
  </si>
  <si>
    <t>Сумма налога</t>
  </si>
  <si>
    <t>Стоимость товаров (услуг) с налогом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</si>
  <si>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</si>
  <si>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</si>
  <si>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</si>
  <si>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</si>
  <si>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</si>
  <si>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</si>
  <si>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</si>
  <si>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</si>
  <si>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</si>
  <si>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</si>
  <si>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</si>
  <si>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</si>
  <si>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Кол-во (квт.час.)</t>
  </si>
  <si>
    <t>Электроэнергия, компенсация технлогических потерь в сетях ВН 2013г.</t>
  </si>
  <si>
    <t>Налоговая ставка %</t>
  </si>
  <si>
    <t>ИТОГО:</t>
  </si>
  <si>
    <t>Наименование</t>
  </si>
  <si>
    <t xml:space="preserve">Период </t>
  </si>
  <si>
    <t>Период</t>
  </si>
  <si>
    <t>мощность</t>
  </si>
  <si>
    <t>электроэнергия</t>
  </si>
  <si>
    <t>Компенсация технлогических потерь в сетях ВН 2013г.</t>
  </si>
  <si>
    <t>1 870 243</t>
  </si>
  <si>
    <t>электроэнергия СН-2</t>
  </si>
  <si>
    <t>электроэнергия НН</t>
  </si>
  <si>
    <t>Оплата Тюменьэнерго</t>
  </si>
  <si>
    <t xml:space="preserve">Передача электрической энергии за 2013г. </t>
  </si>
  <si>
    <t xml:space="preserve">Передача электрической энергии за 2014г. </t>
  </si>
  <si>
    <t>Оплата ОАО "ТЭМЗ" - ОАО "Тюменьэнерго"</t>
  </si>
  <si>
    <t>Оплата ОАО "ТЭК" - ОАО "ТЭМЗ"</t>
  </si>
  <si>
    <t>Оплата ОАО "Тюменьэнерго" - ОАО "ТЭМЗ"</t>
  </si>
  <si>
    <t>Экономист               _________________          Н.В. Истомина</t>
  </si>
  <si>
    <t>Средняя цена за 1 кВт = 5315096,20/1352660= 3,92937</t>
  </si>
  <si>
    <t>Экономист        ______________        Н.В. Истомина</t>
  </si>
  <si>
    <t>Потребление электроэнергии ОАО "ТЭМЗ" в сетях ВН 2014г.</t>
  </si>
  <si>
    <t>Экономист _______________ Н.В. Истомина</t>
  </si>
  <si>
    <t>Компенсация технлогических потерь в сетях ВН 2014г. ОАО "ТЭМЗ"</t>
  </si>
  <si>
    <t xml:space="preserve">Передача электрической энергии за 2015г. </t>
  </si>
  <si>
    <t>Компенсация технлогических потерь в сетях ВН 2012г.</t>
  </si>
  <si>
    <t>Компенсация технлогических потерь в сетях ВН  2015г.</t>
  </si>
  <si>
    <t>Потребление электроэнергии ОАО "ТЭМЗ" в сетях ВН 2015г.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</si>
</sst>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"/>
  </numFmts>
  <fonts count="5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4" xfId="0" applyFont="1" applyBorder="1" applyAlignment="1">
      <alignment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2" fontId="52" fillId="0" borderId="13" xfId="0" applyNumberFormat="1" applyFont="1" applyBorder="1" applyAlignment="1">
      <alignment horizontal="center" vertical="center"/>
    </xf>
    <xf numFmtId="2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20" xfId="0" applyFont="1" applyBorder="1" applyAlignment="1">
      <alignment/>
    </xf>
    <xf numFmtId="2" fontId="52" fillId="0" borderId="10" xfId="0" applyNumberFormat="1" applyFont="1" applyBorder="1" applyAlignment="1">
      <alignment horizontal="center" vertical="center"/>
    </xf>
    <xf numFmtId="2" fontId="52" fillId="0" borderId="12" xfId="0" applyNumberFormat="1" applyFont="1" applyBorder="1" applyAlignment="1">
      <alignment horizontal="center" vertical="center"/>
    </xf>
    <xf numFmtId="0" fontId="53" fillId="0" borderId="0" xfId="0" applyFont="1" applyAlignment="1">
      <alignment wrapText="1"/>
    </xf>
    <xf numFmtId="0" fontId="53" fillId="0" borderId="21" xfId="0" applyFont="1" applyBorder="1" applyAlignment="1">
      <alignment/>
    </xf>
    <xf numFmtId="0" fontId="53" fillId="0" borderId="22" xfId="0" applyFont="1" applyBorder="1" applyAlignment="1">
      <alignment/>
    </xf>
    <xf numFmtId="2" fontId="53" fillId="0" borderId="22" xfId="0" applyNumberFormat="1" applyFont="1" applyBorder="1" applyAlignment="1">
      <alignment/>
    </xf>
    <xf numFmtId="2" fontId="53" fillId="0" borderId="14" xfId="0" applyNumberFormat="1" applyFont="1" applyBorder="1" applyAlignment="1">
      <alignment/>
    </xf>
    <xf numFmtId="2" fontId="53" fillId="0" borderId="0" xfId="0" applyNumberFormat="1" applyFont="1" applyAlignment="1">
      <alignment/>
    </xf>
    <xf numFmtId="0" fontId="53" fillId="0" borderId="23" xfId="0" applyFont="1" applyBorder="1" applyAlignment="1">
      <alignment/>
    </xf>
    <xf numFmtId="2" fontId="53" fillId="0" borderId="23" xfId="0" applyNumberFormat="1" applyFont="1" applyBorder="1" applyAlignment="1">
      <alignment/>
    </xf>
    <xf numFmtId="4" fontId="53" fillId="0" borderId="24" xfId="0" applyNumberFormat="1" applyFont="1" applyBorder="1" applyAlignment="1">
      <alignment/>
    </xf>
    <xf numFmtId="49" fontId="53" fillId="0" borderId="23" xfId="0" applyNumberFormat="1" applyFont="1" applyBorder="1" applyAlignment="1">
      <alignment horizontal="center"/>
    </xf>
    <xf numFmtId="4" fontId="53" fillId="0" borderId="0" xfId="0" applyNumberFormat="1" applyFont="1" applyAlignment="1">
      <alignment/>
    </xf>
    <xf numFmtId="0" fontId="52" fillId="4" borderId="12" xfId="0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horizontal="center" vertical="center"/>
    </xf>
    <xf numFmtId="2" fontId="52" fillId="4" borderId="10" xfId="0" applyNumberFormat="1" applyFont="1" applyFill="1" applyBorder="1" applyAlignment="1">
      <alignment horizontal="center" vertical="center"/>
    </xf>
    <xf numFmtId="2" fontId="52" fillId="4" borderId="11" xfId="0" applyNumberFormat="1" applyFont="1" applyFill="1" applyBorder="1" applyAlignment="1">
      <alignment horizontal="center" vertical="center"/>
    </xf>
    <xf numFmtId="2" fontId="52" fillId="4" borderId="12" xfId="0" applyNumberFormat="1" applyFont="1" applyFill="1" applyBorder="1" applyAlignment="1">
      <alignment horizontal="center" vertical="center"/>
    </xf>
    <xf numFmtId="2" fontId="52" fillId="4" borderId="13" xfId="0" applyNumberFormat="1" applyFont="1" applyFill="1" applyBorder="1" applyAlignment="1">
      <alignment horizontal="center" vertical="center"/>
    </xf>
    <xf numFmtId="0" fontId="53" fillId="4" borderId="14" xfId="0" applyFont="1" applyFill="1" applyBorder="1" applyAlignment="1">
      <alignment/>
    </xf>
    <xf numFmtId="0" fontId="52" fillId="7" borderId="12" xfId="0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horizontal="center" vertical="center"/>
    </xf>
    <xf numFmtId="2" fontId="52" fillId="7" borderId="10" xfId="0" applyNumberFormat="1" applyFont="1" applyFill="1" applyBorder="1" applyAlignment="1">
      <alignment horizontal="center" vertical="center"/>
    </xf>
    <xf numFmtId="2" fontId="52" fillId="7" borderId="11" xfId="0" applyNumberFormat="1" applyFont="1" applyFill="1" applyBorder="1" applyAlignment="1">
      <alignment horizontal="center" vertical="center"/>
    </xf>
    <xf numFmtId="2" fontId="52" fillId="7" borderId="12" xfId="0" applyNumberFormat="1" applyFont="1" applyFill="1" applyBorder="1" applyAlignment="1">
      <alignment horizontal="center" vertical="center"/>
    </xf>
    <xf numFmtId="2" fontId="52" fillId="7" borderId="13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2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2" fontId="52" fillId="0" borderId="11" xfId="0" applyNumberFormat="1" applyFont="1" applyFill="1" applyBorder="1" applyAlignment="1">
      <alignment horizontal="center" vertical="center"/>
    </xf>
    <xf numFmtId="2" fontId="52" fillId="0" borderId="12" xfId="0" applyNumberFormat="1" applyFont="1" applyFill="1" applyBorder="1" applyAlignment="1">
      <alignment horizontal="center" vertical="center"/>
    </xf>
    <xf numFmtId="2" fontId="52" fillId="0" borderId="13" xfId="0" applyNumberFormat="1" applyFont="1" applyFill="1" applyBorder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4" fontId="52" fillId="0" borderId="13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1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/>
    </xf>
    <xf numFmtId="0" fontId="53" fillId="0" borderId="21" xfId="0" applyFont="1" applyFill="1" applyBorder="1" applyAlignment="1">
      <alignment/>
    </xf>
    <xf numFmtId="4" fontId="53" fillId="0" borderId="23" xfId="0" applyNumberFormat="1" applyFont="1" applyFill="1" applyBorder="1" applyAlignment="1">
      <alignment horizontal="center"/>
    </xf>
    <xf numFmtId="0" fontId="53" fillId="0" borderId="23" xfId="0" applyFont="1" applyFill="1" applyBorder="1" applyAlignment="1">
      <alignment/>
    </xf>
    <xf numFmtId="2" fontId="53" fillId="0" borderId="23" xfId="0" applyNumberFormat="1" applyFont="1" applyFill="1" applyBorder="1" applyAlignment="1">
      <alignment/>
    </xf>
    <xf numFmtId="4" fontId="53" fillId="0" borderId="24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4" fontId="52" fillId="0" borderId="11" xfId="0" applyNumberFormat="1" applyFont="1" applyFill="1" applyBorder="1" applyAlignment="1">
      <alignment horizontal="center" vertical="center"/>
    </xf>
    <xf numFmtId="4" fontId="53" fillId="0" borderId="14" xfId="0" applyNumberFormat="1" applyFont="1" applyBorder="1" applyAlignment="1">
      <alignment horizontal="center"/>
    </xf>
    <xf numFmtId="4" fontId="53" fillId="0" borderId="23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25" xfId="53" applyNumberFormat="1" applyFont="1" applyFill="1" applyBorder="1" applyAlignment="1">
      <alignment horizontal="right" vertical="center"/>
      <protection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26" xfId="53" applyNumberFormat="1" applyFont="1" applyFill="1" applyBorder="1" applyAlignment="1">
      <alignment horizontal="right" vertical="center"/>
      <protection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165" fontId="53" fillId="0" borderId="23" xfId="0" applyNumberFormat="1" applyFont="1" applyBorder="1" applyAlignment="1">
      <alignment horizontal="center"/>
    </xf>
    <xf numFmtId="166" fontId="53" fillId="0" borderId="23" xfId="0" applyNumberFormat="1" applyFont="1" applyBorder="1" applyAlignment="1">
      <alignment horizontal="center"/>
    </xf>
    <xf numFmtId="4" fontId="53" fillId="0" borderId="23" xfId="0" applyNumberFormat="1" applyFont="1" applyFill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3" fillId="0" borderId="22" xfId="0" applyFont="1" applyFill="1" applyBorder="1" applyAlignment="1">
      <alignment/>
    </xf>
    <xf numFmtId="2" fontId="53" fillId="0" borderId="22" xfId="0" applyNumberFormat="1" applyFont="1" applyFill="1" applyBorder="1" applyAlignment="1">
      <alignment/>
    </xf>
    <xf numFmtId="4" fontId="53" fillId="0" borderId="14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4" fontId="55" fillId="0" borderId="23" xfId="0" applyNumberFormat="1" applyFont="1" applyFill="1" applyBorder="1" applyAlignment="1">
      <alignment horizontal="center"/>
    </xf>
    <xf numFmtId="0" fontId="55" fillId="0" borderId="23" xfId="0" applyFont="1" applyFill="1" applyBorder="1" applyAlignment="1">
      <alignment/>
    </xf>
    <xf numFmtId="4" fontId="55" fillId="0" borderId="23" xfId="0" applyNumberFormat="1" applyFont="1" applyFill="1" applyBorder="1" applyAlignment="1">
      <alignment/>
    </xf>
    <xf numFmtId="2" fontId="55" fillId="0" borderId="23" xfId="0" applyNumberFormat="1" applyFont="1" applyFill="1" applyBorder="1" applyAlignment="1">
      <alignment/>
    </xf>
    <xf numFmtId="4" fontId="55" fillId="0" borderId="24" xfId="0" applyNumberFormat="1" applyFont="1" applyFill="1" applyBorder="1" applyAlignment="1">
      <alignment/>
    </xf>
    <xf numFmtId="0" fontId="52" fillId="0" borderId="27" xfId="0" applyFont="1" applyFill="1" applyBorder="1" applyAlignment="1">
      <alignment horizontal="center" vertical="center"/>
    </xf>
    <xf numFmtId="2" fontId="52" fillId="0" borderId="27" xfId="0" applyNumberFormat="1" applyFont="1" applyFill="1" applyBorder="1" applyAlignment="1">
      <alignment horizontal="center" vertical="center"/>
    </xf>
    <xf numFmtId="2" fontId="52" fillId="0" borderId="28" xfId="0" applyNumberFormat="1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2" fontId="52" fillId="0" borderId="29" xfId="0" applyNumberFormat="1" applyFont="1" applyFill="1" applyBorder="1" applyAlignment="1">
      <alignment horizontal="center" vertical="center"/>
    </xf>
    <xf numFmtId="2" fontId="52" fillId="0" borderId="30" xfId="0" applyNumberFormat="1" applyFont="1" applyFill="1" applyBorder="1" applyAlignment="1">
      <alignment horizontal="center" vertical="center"/>
    </xf>
    <xf numFmtId="0" fontId="53" fillId="0" borderId="31" xfId="0" applyFont="1" applyBorder="1" applyAlignment="1">
      <alignment/>
    </xf>
    <xf numFmtId="165" fontId="55" fillId="0" borderId="23" xfId="0" applyNumberFormat="1" applyFont="1" applyBorder="1" applyAlignment="1">
      <alignment horizontal="center"/>
    </xf>
    <xf numFmtId="0" fontId="55" fillId="0" borderId="23" xfId="0" applyFont="1" applyBorder="1" applyAlignment="1">
      <alignment/>
    </xf>
    <xf numFmtId="2" fontId="55" fillId="0" borderId="23" xfId="0" applyNumberFormat="1" applyFont="1" applyBorder="1" applyAlignment="1">
      <alignment/>
    </xf>
    <xf numFmtId="4" fontId="55" fillId="0" borderId="26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4" fontId="3" fillId="33" borderId="27" xfId="53" applyNumberFormat="1" applyFont="1" applyFill="1" applyBorder="1" applyAlignment="1">
      <alignment horizontal="center" vertical="center"/>
      <protection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10" xfId="53" applyNumberFormat="1" applyFont="1" applyFill="1" applyBorder="1" applyAlignment="1">
      <alignment horizontal="center" vertical="center"/>
      <protection/>
    </xf>
    <xf numFmtId="4" fontId="3" fillId="33" borderId="12" xfId="53" applyNumberFormat="1" applyFont="1" applyFill="1" applyBorder="1" applyAlignment="1">
      <alignment horizontal="center" vertical="center"/>
      <protection/>
    </xf>
    <xf numFmtId="4" fontId="3" fillId="33" borderId="28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4" fontId="3" fillId="33" borderId="29" xfId="53" applyNumberFormat="1" applyFont="1" applyFill="1" applyBorder="1" applyAlignment="1">
      <alignment horizontal="center" vertical="center"/>
      <protection/>
    </xf>
    <xf numFmtId="4" fontId="3" fillId="33" borderId="29" xfId="0" applyNumberFormat="1" applyFont="1" applyFill="1" applyBorder="1" applyAlignment="1">
      <alignment horizontal="center" vertical="center"/>
    </xf>
    <xf numFmtId="4" fontId="3" fillId="33" borderId="30" xfId="0" applyNumberFormat="1" applyFont="1" applyFill="1" applyBorder="1" applyAlignment="1">
      <alignment horizontal="center" vertical="center"/>
    </xf>
    <xf numFmtId="4" fontId="53" fillId="0" borderId="26" xfId="0" applyNumberFormat="1" applyFont="1" applyBorder="1" applyAlignment="1">
      <alignment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7" borderId="35" xfId="0" applyFont="1" applyFill="1" applyBorder="1" applyAlignment="1">
      <alignment horizontal="center" vertical="center"/>
    </xf>
    <xf numFmtId="0" fontId="52" fillId="7" borderId="36" xfId="0" applyFont="1" applyFill="1" applyBorder="1" applyAlignment="1">
      <alignment horizontal="center" vertical="center"/>
    </xf>
    <xf numFmtId="0" fontId="52" fillId="4" borderId="35" xfId="0" applyFont="1" applyFill="1" applyBorder="1" applyAlignment="1">
      <alignment horizontal="center" vertical="center"/>
    </xf>
    <xf numFmtId="0" fontId="52" fillId="4" borderId="36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37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4" fontId="52" fillId="33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(акт услуг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N30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1.1484375" style="0" customWidth="1"/>
    <col min="2" max="2" width="8.57421875" style="0" customWidth="1"/>
    <col min="3" max="3" width="16.28125" style="0" customWidth="1"/>
    <col min="4" max="4" width="9.8515625" style="0" customWidth="1"/>
    <col min="5" max="5" width="8.00390625" style="0" customWidth="1"/>
    <col min="6" max="6" width="9.7109375" style="0" customWidth="1"/>
    <col min="7" max="7" width="7.140625" style="0" customWidth="1"/>
    <col min="8" max="8" width="10.28125" style="0" customWidth="1"/>
    <col min="9" max="9" width="14.00390625" style="0" customWidth="1"/>
    <col min="10" max="10" width="15.421875" style="0" customWidth="1"/>
    <col min="11" max="11" width="13.00390625" style="0" customWidth="1"/>
  </cols>
  <sheetData>
    <row r="1" ht="16.5">
      <c r="H1" s="2"/>
    </row>
    <row r="2" spans="2:9" ht="15" customHeight="1">
      <c r="B2" s="134" t="s">
        <v>44</v>
      </c>
      <c r="C2" s="134"/>
      <c r="D2" s="134"/>
      <c r="E2" s="134"/>
      <c r="F2" s="134"/>
      <c r="G2" s="134"/>
      <c r="H2" s="134"/>
      <c r="I2" s="134"/>
    </row>
    <row r="3" spans="2:9" ht="15" customHeight="1">
      <c r="B3" s="16"/>
      <c r="C3" s="16"/>
      <c r="D3" s="16"/>
      <c r="E3" s="16"/>
      <c r="F3" s="16"/>
      <c r="G3" s="16"/>
      <c r="H3" s="16"/>
      <c r="I3" s="16"/>
    </row>
    <row r="4" spans="2:9" ht="15" customHeight="1" thickBot="1">
      <c r="B4" s="3"/>
      <c r="C4" s="3"/>
      <c r="D4" s="3"/>
      <c r="E4" s="3"/>
      <c r="F4" s="3"/>
      <c r="G4" s="3"/>
      <c r="H4" s="3"/>
      <c r="I4" s="3"/>
    </row>
    <row r="5" spans="2:14" ht="61.5" customHeight="1" thickBot="1">
      <c r="B5" s="12" t="s">
        <v>23</v>
      </c>
      <c r="C5" s="13" t="s">
        <v>22</v>
      </c>
      <c r="D5" s="14" t="s">
        <v>18</v>
      </c>
      <c r="E5" s="14" t="s">
        <v>2</v>
      </c>
      <c r="F5" s="13" t="s">
        <v>3</v>
      </c>
      <c r="G5" s="14" t="s">
        <v>20</v>
      </c>
      <c r="H5" s="14" t="s">
        <v>4</v>
      </c>
      <c r="I5" s="15" t="s">
        <v>5</v>
      </c>
      <c r="J5" s="1"/>
      <c r="K5" s="1"/>
      <c r="L5" s="1"/>
      <c r="M5" s="1"/>
      <c r="N5" s="1"/>
    </row>
    <row r="6" spans="2:9" ht="15">
      <c r="B6" s="132" t="s">
        <v>6</v>
      </c>
      <c r="C6" s="4" t="s">
        <v>0</v>
      </c>
      <c r="D6" s="4">
        <v>564</v>
      </c>
      <c r="E6" s="4">
        <v>2.1176</v>
      </c>
      <c r="F6" s="4">
        <f>D6*E6</f>
        <v>1194.3264</v>
      </c>
      <c r="G6" s="4">
        <v>18</v>
      </c>
      <c r="H6" s="4">
        <f>F6*G6/100</f>
        <v>214.978752</v>
      </c>
      <c r="I6" s="5">
        <f>F6+H6</f>
        <v>1409.305152</v>
      </c>
    </row>
    <row r="7" spans="2:9" ht="15.75" thickBot="1">
      <c r="B7" s="133"/>
      <c r="C7" s="6" t="s">
        <v>1</v>
      </c>
      <c r="D7" s="6"/>
      <c r="E7" s="6"/>
      <c r="F7" s="6">
        <f aca="true" t="shared" si="0" ref="F7:F29">D7*E7</f>
        <v>0</v>
      </c>
      <c r="G7" s="6">
        <v>18</v>
      </c>
      <c r="H7" s="6">
        <f aca="true" t="shared" si="1" ref="H7:H29">F7*G7/100</f>
        <v>0</v>
      </c>
      <c r="I7" s="7">
        <f aca="true" t="shared" si="2" ref="I7:I29">F7+H7</f>
        <v>0</v>
      </c>
    </row>
    <row r="8" spans="2:9" ht="15">
      <c r="B8" s="132" t="s">
        <v>7</v>
      </c>
      <c r="C8" s="4" t="s">
        <v>0</v>
      </c>
      <c r="D8" s="4">
        <v>593</v>
      </c>
      <c r="E8" s="4">
        <v>1.9042</v>
      </c>
      <c r="F8" s="4">
        <f t="shared" si="0"/>
        <v>1129.1906</v>
      </c>
      <c r="G8" s="4">
        <v>18</v>
      </c>
      <c r="H8" s="4">
        <f t="shared" si="1"/>
        <v>203.25430799999998</v>
      </c>
      <c r="I8" s="5">
        <f t="shared" si="2"/>
        <v>1332.444908</v>
      </c>
    </row>
    <row r="9" spans="2:9" ht="15.75" thickBot="1">
      <c r="B9" s="133"/>
      <c r="C9" s="6" t="s">
        <v>1</v>
      </c>
      <c r="D9" s="6"/>
      <c r="E9" s="6"/>
      <c r="F9" s="6">
        <f t="shared" si="0"/>
        <v>0</v>
      </c>
      <c r="G9" s="6">
        <v>18</v>
      </c>
      <c r="H9" s="6">
        <f t="shared" si="1"/>
        <v>0</v>
      </c>
      <c r="I9" s="7">
        <f t="shared" si="2"/>
        <v>0</v>
      </c>
    </row>
    <row r="10" spans="2:9" ht="15">
      <c r="B10" s="132" t="s">
        <v>8</v>
      </c>
      <c r="C10" s="4" t="s">
        <v>0</v>
      </c>
      <c r="D10" s="4">
        <v>574</v>
      </c>
      <c r="E10" s="4">
        <v>1.94852</v>
      </c>
      <c r="F10" s="4">
        <f t="shared" si="0"/>
        <v>1118.45048</v>
      </c>
      <c r="G10" s="4">
        <v>18</v>
      </c>
      <c r="H10" s="4">
        <f t="shared" si="1"/>
        <v>201.32108639999998</v>
      </c>
      <c r="I10" s="5">
        <f t="shared" si="2"/>
        <v>1319.7715664</v>
      </c>
    </row>
    <row r="11" spans="2:9" ht="15.75" thickBot="1">
      <c r="B11" s="133"/>
      <c r="C11" s="6" t="s">
        <v>1</v>
      </c>
      <c r="D11" s="6"/>
      <c r="E11" s="6"/>
      <c r="F11" s="6">
        <f t="shared" si="0"/>
        <v>0</v>
      </c>
      <c r="G11" s="6">
        <v>18</v>
      </c>
      <c r="H11" s="6">
        <f t="shared" si="1"/>
        <v>0</v>
      </c>
      <c r="I11" s="7">
        <f t="shared" si="2"/>
        <v>0</v>
      </c>
    </row>
    <row r="12" spans="2:9" ht="15">
      <c r="B12" s="132" t="s">
        <v>9</v>
      </c>
      <c r="C12" s="4" t="s">
        <v>0</v>
      </c>
      <c r="D12" s="4"/>
      <c r="E12" s="4"/>
      <c r="F12" s="4">
        <f t="shared" si="0"/>
        <v>0</v>
      </c>
      <c r="G12" s="4">
        <v>18</v>
      </c>
      <c r="H12" s="4">
        <f t="shared" si="1"/>
        <v>0</v>
      </c>
      <c r="I12" s="5">
        <f t="shared" si="2"/>
        <v>0</v>
      </c>
    </row>
    <row r="13" spans="2:9" ht="15.75" thickBot="1">
      <c r="B13" s="133"/>
      <c r="C13" s="6" t="s">
        <v>1</v>
      </c>
      <c r="D13" s="6"/>
      <c r="E13" s="6"/>
      <c r="F13" s="6">
        <f t="shared" si="0"/>
        <v>0</v>
      </c>
      <c r="G13" s="6">
        <v>18</v>
      </c>
      <c r="H13" s="6">
        <f t="shared" si="1"/>
        <v>0</v>
      </c>
      <c r="I13" s="7">
        <f t="shared" si="2"/>
        <v>0</v>
      </c>
    </row>
    <row r="14" spans="2:9" ht="15">
      <c r="B14" s="132" t="s">
        <v>10</v>
      </c>
      <c r="C14" s="4" t="s">
        <v>0</v>
      </c>
      <c r="D14" s="4">
        <v>401</v>
      </c>
      <c r="E14" s="4">
        <v>1.80419</v>
      </c>
      <c r="F14" s="4">
        <f t="shared" si="0"/>
        <v>723.48019</v>
      </c>
      <c r="G14" s="4">
        <v>18</v>
      </c>
      <c r="H14" s="4">
        <f t="shared" si="1"/>
        <v>130.2264342</v>
      </c>
      <c r="I14" s="5">
        <f t="shared" si="2"/>
        <v>853.7066242</v>
      </c>
    </row>
    <row r="15" spans="2:9" ht="15.75" thickBot="1">
      <c r="B15" s="133"/>
      <c r="C15" s="6" t="s">
        <v>1</v>
      </c>
      <c r="D15" s="6"/>
      <c r="E15" s="6"/>
      <c r="F15" s="6">
        <f t="shared" si="0"/>
        <v>0</v>
      </c>
      <c r="G15" s="6">
        <v>18</v>
      </c>
      <c r="H15" s="6">
        <f t="shared" si="1"/>
        <v>0</v>
      </c>
      <c r="I15" s="7">
        <f t="shared" si="2"/>
        <v>0</v>
      </c>
    </row>
    <row r="16" spans="2:9" ht="15.75" thickBot="1">
      <c r="B16" s="132" t="s">
        <v>11</v>
      </c>
      <c r="C16" s="4" t="s">
        <v>0</v>
      </c>
      <c r="D16" s="4">
        <v>100</v>
      </c>
      <c r="E16" s="4">
        <v>1.81306</v>
      </c>
      <c r="F16" s="4">
        <f t="shared" si="0"/>
        <v>181.30599999999998</v>
      </c>
      <c r="G16" s="4">
        <v>18</v>
      </c>
      <c r="H16" s="4">
        <f t="shared" si="1"/>
        <v>32.635079999999995</v>
      </c>
      <c r="I16" s="5">
        <f t="shared" si="2"/>
        <v>213.94107999999997</v>
      </c>
    </row>
    <row r="17" spans="2:9" ht="15.75" thickBot="1">
      <c r="B17" s="133"/>
      <c r="C17" s="6" t="s">
        <v>1</v>
      </c>
      <c r="D17" s="4">
        <v>237</v>
      </c>
      <c r="E17" s="4">
        <v>1.156</v>
      </c>
      <c r="F17" s="6">
        <f t="shared" si="0"/>
        <v>273.972</v>
      </c>
      <c r="G17" s="6">
        <v>18</v>
      </c>
      <c r="H17" s="6">
        <f t="shared" si="1"/>
        <v>49.31495999999999</v>
      </c>
      <c r="I17" s="7">
        <f t="shared" si="2"/>
        <v>323.28695999999997</v>
      </c>
    </row>
    <row r="18" spans="2:9" ht="15">
      <c r="B18" s="132" t="s">
        <v>12</v>
      </c>
      <c r="C18" s="4" t="s">
        <v>0</v>
      </c>
      <c r="D18" s="4">
        <v>100</v>
      </c>
      <c r="E18" s="4">
        <v>2.27905</v>
      </c>
      <c r="F18" s="4">
        <f t="shared" si="0"/>
        <v>227.90499999999997</v>
      </c>
      <c r="G18" s="4">
        <v>18</v>
      </c>
      <c r="H18" s="4">
        <f t="shared" si="1"/>
        <v>41.02289999999999</v>
      </c>
      <c r="I18" s="5">
        <f t="shared" si="2"/>
        <v>268.92789999999997</v>
      </c>
    </row>
    <row r="19" spans="2:9" ht="15.75" thickBot="1">
      <c r="B19" s="133"/>
      <c r="C19" s="6" t="s">
        <v>1</v>
      </c>
      <c r="D19" s="6">
        <v>230</v>
      </c>
      <c r="E19" s="6">
        <v>1.47758</v>
      </c>
      <c r="F19" s="6">
        <f t="shared" si="0"/>
        <v>339.8434</v>
      </c>
      <c r="G19" s="6">
        <v>18</v>
      </c>
      <c r="H19" s="6">
        <f t="shared" si="1"/>
        <v>61.17181199999999</v>
      </c>
      <c r="I19" s="7">
        <f t="shared" si="2"/>
        <v>401.01521199999996</v>
      </c>
    </row>
    <row r="20" spans="2:9" ht="15">
      <c r="B20" s="132" t="s">
        <v>13</v>
      </c>
      <c r="C20" s="4" t="s">
        <v>0</v>
      </c>
      <c r="D20" s="4">
        <v>100</v>
      </c>
      <c r="E20" s="4">
        <v>2.21767</v>
      </c>
      <c r="F20" s="4">
        <f t="shared" si="0"/>
        <v>221.767</v>
      </c>
      <c r="G20" s="4">
        <v>18</v>
      </c>
      <c r="H20" s="4">
        <f t="shared" si="1"/>
        <v>39.91806</v>
      </c>
      <c r="I20" s="5">
        <f t="shared" si="2"/>
        <v>261.68506</v>
      </c>
    </row>
    <row r="21" spans="2:9" ht="15.75" thickBot="1">
      <c r="B21" s="133"/>
      <c r="C21" s="6" t="s">
        <v>1</v>
      </c>
      <c r="D21" s="6">
        <v>235</v>
      </c>
      <c r="E21" s="6">
        <v>1.4162</v>
      </c>
      <c r="F21" s="6">
        <f t="shared" si="0"/>
        <v>332.80699999999996</v>
      </c>
      <c r="G21" s="6">
        <v>18</v>
      </c>
      <c r="H21" s="6">
        <f t="shared" si="1"/>
        <v>59.90525999999999</v>
      </c>
      <c r="I21" s="7">
        <f t="shared" si="2"/>
        <v>392.71225999999996</v>
      </c>
    </row>
    <row r="22" spans="2:9" ht="15">
      <c r="B22" s="132" t="s">
        <v>14</v>
      </c>
      <c r="C22" s="4" t="s">
        <v>0</v>
      </c>
      <c r="D22" s="4">
        <v>200</v>
      </c>
      <c r="E22" s="4">
        <v>2.2657</v>
      </c>
      <c r="F22" s="4">
        <f t="shared" si="0"/>
        <v>453.14</v>
      </c>
      <c r="G22" s="4">
        <v>18</v>
      </c>
      <c r="H22" s="4">
        <f t="shared" si="1"/>
        <v>81.56519999999999</v>
      </c>
      <c r="I22" s="5">
        <f t="shared" si="2"/>
        <v>534.7052</v>
      </c>
    </row>
    <row r="23" spans="2:9" ht="15.75" thickBot="1">
      <c r="B23" s="133"/>
      <c r="C23" s="6" t="s">
        <v>1</v>
      </c>
      <c r="D23" s="6">
        <v>221</v>
      </c>
      <c r="E23" s="6">
        <v>1.46423</v>
      </c>
      <c r="F23" s="6">
        <f t="shared" si="0"/>
        <v>323.59483</v>
      </c>
      <c r="G23" s="6">
        <v>18</v>
      </c>
      <c r="H23" s="6">
        <f t="shared" si="1"/>
        <v>58.2470694</v>
      </c>
      <c r="I23" s="7">
        <f t="shared" si="2"/>
        <v>381.8418994</v>
      </c>
    </row>
    <row r="24" spans="2:9" ht="15">
      <c r="B24" s="132" t="s">
        <v>15</v>
      </c>
      <c r="C24" s="4" t="s">
        <v>0</v>
      </c>
      <c r="D24" s="4">
        <v>200</v>
      </c>
      <c r="E24" s="4">
        <v>2.2186</v>
      </c>
      <c r="F24" s="4">
        <f t="shared" si="0"/>
        <v>443.71999999999997</v>
      </c>
      <c r="G24" s="4">
        <v>18</v>
      </c>
      <c r="H24" s="4">
        <f t="shared" si="1"/>
        <v>79.86959999999999</v>
      </c>
      <c r="I24" s="5">
        <f t="shared" si="2"/>
        <v>523.5896</v>
      </c>
    </row>
    <row r="25" spans="2:9" ht="15.75" thickBot="1">
      <c r="B25" s="133"/>
      <c r="C25" s="6" t="s">
        <v>1</v>
      </c>
      <c r="D25" s="6">
        <v>308</v>
      </c>
      <c r="E25" s="6">
        <v>1.41713</v>
      </c>
      <c r="F25" s="6">
        <f t="shared" si="0"/>
        <v>436.47604</v>
      </c>
      <c r="G25" s="6">
        <v>18</v>
      </c>
      <c r="H25" s="6">
        <f t="shared" si="1"/>
        <v>78.5656872</v>
      </c>
      <c r="I25" s="7">
        <f t="shared" si="2"/>
        <v>515.0417272</v>
      </c>
    </row>
    <row r="26" spans="2:9" ht="15">
      <c r="B26" s="132" t="s">
        <v>16</v>
      </c>
      <c r="C26" s="4" t="s">
        <v>0</v>
      </c>
      <c r="D26" s="4">
        <v>200</v>
      </c>
      <c r="E26" s="4">
        <v>2.18045</v>
      </c>
      <c r="F26" s="4">
        <f t="shared" si="0"/>
        <v>436.09</v>
      </c>
      <c r="G26" s="4">
        <v>18</v>
      </c>
      <c r="H26" s="4">
        <f t="shared" si="1"/>
        <v>78.4962</v>
      </c>
      <c r="I26" s="5">
        <f t="shared" si="2"/>
        <v>514.5862</v>
      </c>
    </row>
    <row r="27" spans="2:9" ht="15.75" thickBot="1">
      <c r="B27" s="133"/>
      <c r="C27" s="6" t="s">
        <v>1</v>
      </c>
      <c r="D27" s="6">
        <v>352</v>
      </c>
      <c r="E27" s="6">
        <v>1.37898</v>
      </c>
      <c r="F27" s="6">
        <f t="shared" si="0"/>
        <v>485.40096000000005</v>
      </c>
      <c r="G27" s="6">
        <v>18</v>
      </c>
      <c r="H27" s="6">
        <f t="shared" si="1"/>
        <v>87.3721728</v>
      </c>
      <c r="I27" s="7">
        <f t="shared" si="2"/>
        <v>572.7731328000001</v>
      </c>
    </row>
    <row r="28" spans="2:9" ht="15">
      <c r="B28" s="132" t="s">
        <v>17</v>
      </c>
      <c r="C28" s="4" t="s">
        <v>0</v>
      </c>
      <c r="D28" s="4">
        <v>200</v>
      </c>
      <c r="E28" s="4">
        <v>2.07276</v>
      </c>
      <c r="F28" s="4">
        <f t="shared" si="0"/>
        <v>414.552</v>
      </c>
      <c r="G28" s="4">
        <v>18</v>
      </c>
      <c r="H28" s="4">
        <f t="shared" si="1"/>
        <v>74.61936</v>
      </c>
      <c r="I28" s="5">
        <f t="shared" si="2"/>
        <v>489.17136000000005</v>
      </c>
    </row>
    <row r="29" spans="2:9" ht="15.75" thickBot="1">
      <c r="B29" s="133"/>
      <c r="C29" s="6" t="s">
        <v>1</v>
      </c>
      <c r="D29" s="6">
        <v>463</v>
      </c>
      <c r="E29" s="6">
        <v>1.27129</v>
      </c>
      <c r="F29" s="6">
        <f t="shared" si="0"/>
        <v>588.60727</v>
      </c>
      <c r="G29" s="6">
        <v>18</v>
      </c>
      <c r="H29" s="6">
        <f t="shared" si="1"/>
        <v>105.94930860000001</v>
      </c>
      <c r="I29" s="7">
        <f t="shared" si="2"/>
        <v>694.5565786</v>
      </c>
    </row>
    <row r="30" spans="2:9" ht="15.75" thickBot="1">
      <c r="B30" s="8" t="s">
        <v>21</v>
      </c>
      <c r="C30" s="9"/>
      <c r="D30" s="10"/>
      <c r="E30" s="10"/>
      <c r="F30" s="10"/>
      <c r="G30" s="10"/>
      <c r="H30" s="10"/>
      <c r="I30" s="11">
        <v>11003.0624206</v>
      </c>
    </row>
  </sheetData>
  <sheetProtection/>
  <mergeCells count="13">
    <mergeCell ref="B10:B11"/>
    <mergeCell ref="B12:B13"/>
    <mergeCell ref="B14:B15"/>
    <mergeCell ref="B28:B29"/>
    <mergeCell ref="B2:I2"/>
    <mergeCell ref="B16:B17"/>
    <mergeCell ref="B18:B19"/>
    <mergeCell ref="B20:B21"/>
    <mergeCell ref="B22:B23"/>
    <mergeCell ref="B24:B25"/>
    <mergeCell ref="B26:B27"/>
    <mergeCell ref="B6:B7"/>
    <mergeCell ref="B8:B9"/>
  </mergeCells>
  <printOptions/>
  <pageMargins left="0.7086614173228347" right="0.7086614173228347" top="0.35433070866141736" bottom="0.35433070866141736" header="0.31496062992125984" footer="0.31496062992125984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J32"/>
  <sheetViews>
    <sheetView zoomScalePageLayoutView="0" workbookViewId="0" topLeftCell="A1">
      <selection activeCell="H32" sqref="A2:H32"/>
    </sheetView>
  </sheetViews>
  <sheetFormatPr defaultColWidth="9.140625" defaultRowHeight="15"/>
  <cols>
    <col min="1" max="1" width="13.8515625" style="26" customWidth="1"/>
    <col min="2" max="2" width="27.7109375" style="26" customWidth="1"/>
    <col min="3" max="3" width="11.57421875" style="26" bestFit="1" customWidth="1"/>
    <col min="4" max="4" width="11.421875" style="26" customWidth="1"/>
    <col min="5" max="5" width="11.8515625" style="26" customWidth="1"/>
    <col min="6" max="6" width="11.28125" style="26" customWidth="1"/>
    <col min="7" max="7" width="10.28125" style="26" customWidth="1"/>
    <col min="8" max="8" width="21.421875" style="26" customWidth="1"/>
    <col min="9" max="9" width="9.140625" style="26" customWidth="1"/>
    <col min="10" max="10" width="10.00390625" style="26" bestFit="1" customWidth="1"/>
    <col min="11" max="16384" width="9.140625" style="26" customWidth="1"/>
  </cols>
  <sheetData>
    <row r="2" spans="1:8" ht="18.75">
      <c r="A2" s="141" t="s">
        <v>33</v>
      </c>
      <c r="B2" s="141"/>
      <c r="C2" s="141"/>
      <c r="D2" s="141"/>
      <c r="E2" s="141"/>
      <c r="F2" s="141"/>
      <c r="G2" s="141"/>
      <c r="H2" s="141"/>
    </row>
    <row r="3" spans="1:8" ht="18.75">
      <c r="A3" s="136" t="s">
        <v>35</v>
      </c>
      <c r="B3" s="136"/>
      <c r="C3" s="136"/>
      <c r="D3" s="136"/>
      <c r="E3" s="136"/>
      <c r="F3" s="136"/>
      <c r="G3" s="136"/>
      <c r="H3" s="136"/>
    </row>
    <row r="4" spans="1:8" ht="19.5" thickBot="1">
      <c r="A4" s="96"/>
      <c r="B4" s="96"/>
      <c r="C4" s="96"/>
      <c r="D4" s="96"/>
      <c r="E4" s="96"/>
      <c r="F4" s="96"/>
      <c r="G4" s="96"/>
      <c r="H4" s="96"/>
    </row>
    <row r="5" spans="1:8" ht="26.25" thickBot="1">
      <c r="A5" s="128" t="s">
        <v>24</v>
      </c>
      <c r="B5" s="129" t="s">
        <v>22</v>
      </c>
      <c r="C5" s="130" t="s">
        <v>18</v>
      </c>
      <c r="D5" s="130" t="s">
        <v>2</v>
      </c>
      <c r="E5" s="129" t="s">
        <v>3</v>
      </c>
      <c r="F5" s="130" t="s">
        <v>20</v>
      </c>
      <c r="G5" s="130" t="s">
        <v>4</v>
      </c>
      <c r="H5" s="131" t="s">
        <v>5</v>
      </c>
    </row>
    <row r="6" spans="1:10" ht="15">
      <c r="A6" s="142" t="s">
        <v>6</v>
      </c>
      <c r="B6" s="81" t="s">
        <v>29</v>
      </c>
      <c r="C6" s="81">
        <v>78.728</v>
      </c>
      <c r="D6" s="120">
        <v>1781</v>
      </c>
      <c r="E6" s="113">
        <f>C6*D6</f>
        <v>140214.568</v>
      </c>
      <c r="F6" s="113">
        <v>18</v>
      </c>
      <c r="G6" s="113">
        <f>E6*F6/100</f>
        <v>25238.62224</v>
      </c>
      <c r="H6" s="114">
        <f>E6+G6</f>
        <v>165453.19024</v>
      </c>
      <c r="J6" s="40">
        <f>H6+H7</f>
        <v>181390.8027032</v>
      </c>
    </row>
    <row r="7" spans="1:10" ht="15.75" thickBot="1">
      <c r="A7" s="143"/>
      <c r="B7" s="80" t="s">
        <v>30</v>
      </c>
      <c r="C7" s="80">
        <v>7.373</v>
      </c>
      <c r="D7" s="121">
        <v>1831.88</v>
      </c>
      <c r="E7" s="115">
        <f aca="true" t="shared" si="0" ref="E7:E29">C7*D7</f>
        <v>13506.45124</v>
      </c>
      <c r="F7" s="115">
        <v>18</v>
      </c>
      <c r="G7" s="115">
        <f aca="true" t="shared" si="1" ref="G7:G29">E7*F7/100</f>
        <v>2431.1612231999998</v>
      </c>
      <c r="H7" s="116">
        <f aca="true" t="shared" si="2" ref="H7:H29">E7+G7</f>
        <v>15937.6124632</v>
      </c>
      <c r="J7" s="40"/>
    </row>
    <row r="8" spans="1:10" ht="15">
      <c r="A8" s="142" t="s">
        <v>7</v>
      </c>
      <c r="B8" s="81" t="s">
        <v>29</v>
      </c>
      <c r="C8" s="81">
        <v>71.782</v>
      </c>
      <c r="D8" s="120">
        <v>1781</v>
      </c>
      <c r="E8" s="113">
        <f t="shared" si="0"/>
        <v>127843.742</v>
      </c>
      <c r="F8" s="113">
        <v>18</v>
      </c>
      <c r="G8" s="113">
        <f t="shared" si="1"/>
        <v>23011.87356</v>
      </c>
      <c r="H8" s="114">
        <f>G8+E8</f>
        <v>150855.61556</v>
      </c>
      <c r="J8" s="40">
        <f>H8+H9</f>
        <v>167835.128092</v>
      </c>
    </row>
    <row r="9" spans="1:10" ht="15.75" thickBot="1">
      <c r="A9" s="143"/>
      <c r="B9" s="80" t="s">
        <v>30</v>
      </c>
      <c r="C9" s="80">
        <v>7.855</v>
      </c>
      <c r="D9" s="121">
        <v>1831.88</v>
      </c>
      <c r="E9" s="115">
        <f t="shared" si="0"/>
        <v>14389.417400000002</v>
      </c>
      <c r="F9" s="115">
        <v>18</v>
      </c>
      <c r="G9" s="115">
        <f t="shared" si="1"/>
        <v>2590.0951320000004</v>
      </c>
      <c r="H9" s="116">
        <f t="shared" si="2"/>
        <v>16979.512532</v>
      </c>
      <c r="J9" s="40"/>
    </row>
    <row r="10" spans="1:10" ht="15">
      <c r="A10" s="150" t="s">
        <v>8</v>
      </c>
      <c r="B10" s="117" t="s">
        <v>29</v>
      </c>
      <c r="C10" s="117">
        <v>59.35</v>
      </c>
      <c r="D10" s="118">
        <v>1781</v>
      </c>
      <c r="E10" s="119">
        <f t="shared" si="0"/>
        <v>105702.35</v>
      </c>
      <c r="F10" s="119">
        <v>18</v>
      </c>
      <c r="G10" s="119">
        <f t="shared" si="1"/>
        <v>19026.423</v>
      </c>
      <c r="H10" s="122">
        <f t="shared" si="2"/>
        <v>124728.773</v>
      </c>
      <c r="J10" s="40">
        <f>H10+H11</f>
        <v>140296.7487168</v>
      </c>
    </row>
    <row r="11" spans="1:10" ht="15.75" thickBot="1">
      <c r="A11" s="151"/>
      <c r="B11" s="123" t="s">
        <v>30</v>
      </c>
      <c r="C11" s="123">
        <v>7.202</v>
      </c>
      <c r="D11" s="124">
        <v>1831.88</v>
      </c>
      <c r="E11" s="125">
        <f t="shared" si="0"/>
        <v>13193.199760000001</v>
      </c>
      <c r="F11" s="125">
        <v>18</v>
      </c>
      <c r="G11" s="125">
        <f t="shared" si="1"/>
        <v>2374.7759568</v>
      </c>
      <c r="H11" s="126">
        <f t="shared" si="2"/>
        <v>15567.975716800001</v>
      </c>
      <c r="J11" s="40"/>
    </row>
    <row r="12" spans="1:10" ht="15">
      <c r="A12" s="142" t="s">
        <v>9</v>
      </c>
      <c r="B12" s="81" t="s">
        <v>29</v>
      </c>
      <c r="C12" s="81">
        <v>53.526</v>
      </c>
      <c r="D12" s="120">
        <v>1781</v>
      </c>
      <c r="E12" s="113">
        <f t="shared" si="0"/>
        <v>95329.80600000001</v>
      </c>
      <c r="F12" s="113">
        <v>18</v>
      </c>
      <c r="G12" s="113">
        <f t="shared" si="1"/>
        <v>17159.365080000003</v>
      </c>
      <c r="H12" s="114">
        <f t="shared" si="2"/>
        <v>112489.17108000001</v>
      </c>
      <c r="J12" s="40">
        <f>H12+H13</f>
        <v>127365.42890880001</v>
      </c>
    </row>
    <row r="13" spans="1:10" ht="15.75" thickBot="1">
      <c r="A13" s="143"/>
      <c r="B13" s="80" t="s">
        <v>30</v>
      </c>
      <c r="C13" s="80">
        <v>6.882</v>
      </c>
      <c r="D13" s="121">
        <v>1831.88</v>
      </c>
      <c r="E13" s="115">
        <f t="shared" si="0"/>
        <v>12606.998160000001</v>
      </c>
      <c r="F13" s="115">
        <v>18</v>
      </c>
      <c r="G13" s="115">
        <f t="shared" si="1"/>
        <v>2269.2596688000003</v>
      </c>
      <c r="H13" s="116">
        <f t="shared" si="2"/>
        <v>14876.2578288</v>
      </c>
      <c r="J13" s="40"/>
    </row>
    <row r="14" spans="1:10" ht="15">
      <c r="A14" s="150" t="s">
        <v>10</v>
      </c>
      <c r="B14" s="117" t="s">
        <v>29</v>
      </c>
      <c r="C14" s="117">
        <v>39.454</v>
      </c>
      <c r="D14" s="118">
        <v>1781</v>
      </c>
      <c r="E14" s="119">
        <f t="shared" si="0"/>
        <v>70267.57400000001</v>
      </c>
      <c r="F14" s="119">
        <v>18</v>
      </c>
      <c r="G14" s="119">
        <f t="shared" si="1"/>
        <v>12648.163320000001</v>
      </c>
      <c r="H14" s="122">
        <f t="shared" si="2"/>
        <v>82915.73732000001</v>
      </c>
      <c r="J14" s="40">
        <f>H14+H15</f>
        <v>94290.17334080001</v>
      </c>
    </row>
    <row r="15" spans="1:10" ht="15.75" thickBot="1">
      <c r="A15" s="151"/>
      <c r="B15" s="123" t="s">
        <v>30</v>
      </c>
      <c r="C15" s="123">
        <v>5.262</v>
      </c>
      <c r="D15" s="124">
        <v>1831.88</v>
      </c>
      <c r="E15" s="125">
        <f t="shared" si="0"/>
        <v>9639.35256</v>
      </c>
      <c r="F15" s="125">
        <v>18</v>
      </c>
      <c r="G15" s="125">
        <f t="shared" si="1"/>
        <v>1735.0834607999998</v>
      </c>
      <c r="H15" s="126">
        <f t="shared" si="2"/>
        <v>11374.4360208</v>
      </c>
      <c r="J15" s="40"/>
    </row>
    <row r="16" spans="1:10" ht="15">
      <c r="A16" s="142" t="s">
        <v>11</v>
      </c>
      <c r="B16" s="81" t="s">
        <v>29</v>
      </c>
      <c r="C16" s="81">
        <v>33.971</v>
      </c>
      <c r="D16" s="120">
        <v>1781</v>
      </c>
      <c r="E16" s="113">
        <f t="shared" si="0"/>
        <v>60502.350999999995</v>
      </c>
      <c r="F16" s="113">
        <v>18</v>
      </c>
      <c r="G16" s="113">
        <f t="shared" si="1"/>
        <v>10890.42318</v>
      </c>
      <c r="H16" s="114">
        <f t="shared" si="2"/>
        <v>71392.77418</v>
      </c>
      <c r="J16" s="40">
        <f>H16+H17</f>
        <v>81422.68355599999</v>
      </c>
    </row>
    <row r="17" spans="1:10" ht="15.75" thickBot="1">
      <c r="A17" s="143"/>
      <c r="B17" s="80" t="s">
        <v>30</v>
      </c>
      <c r="C17" s="80">
        <v>4.64</v>
      </c>
      <c r="D17" s="121">
        <v>1831.88</v>
      </c>
      <c r="E17" s="115">
        <f t="shared" si="0"/>
        <v>8499.9232</v>
      </c>
      <c r="F17" s="115">
        <v>18</v>
      </c>
      <c r="G17" s="115">
        <f t="shared" si="1"/>
        <v>1529.986176</v>
      </c>
      <c r="H17" s="116">
        <f t="shared" si="2"/>
        <v>10029.909376</v>
      </c>
      <c r="J17" s="40"/>
    </row>
    <row r="18" spans="1:10" ht="15">
      <c r="A18" s="150" t="s">
        <v>12</v>
      </c>
      <c r="B18" s="117" t="s">
        <v>29</v>
      </c>
      <c r="C18" s="117">
        <v>49.731</v>
      </c>
      <c r="D18" s="118">
        <v>1781</v>
      </c>
      <c r="E18" s="119">
        <f t="shared" si="0"/>
        <v>88570.91100000001</v>
      </c>
      <c r="F18" s="119">
        <v>18</v>
      </c>
      <c r="G18" s="119">
        <f t="shared" si="1"/>
        <v>15942.76398</v>
      </c>
      <c r="H18" s="122">
        <f t="shared" si="2"/>
        <v>104513.67498000001</v>
      </c>
      <c r="J18" s="40">
        <f>H18+H19</f>
        <v>116510.65710000001</v>
      </c>
    </row>
    <row r="19" spans="1:10" ht="15.75" thickBot="1">
      <c r="A19" s="151"/>
      <c r="B19" s="123" t="s">
        <v>30</v>
      </c>
      <c r="C19" s="123">
        <v>5.55</v>
      </c>
      <c r="D19" s="124">
        <v>1831.88</v>
      </c>
      <c r="E19" s="125">
        <f t="shared" si="0"/>
        <v>10166.934000000001</v>
      </c>
      <c r="F19" s="125">
        <v>18</v>
      </c>
      <c r="G19" s="125">
        <f t="shared" si="1"/>
        <v>1830.0481200000004</v>
      </c>
      <c r="H19" s="126">
        <f t="shared" si="2"/>
        <v>11996.98212</v>
      </c>
      <c r="J19" s="40"/>
    </row>
    <row r="20" spans="1:10" ht="15">
      <c r="A20" s="142" t="s">
        <v>13</v>
      </c>
      <c r="B20" s="81" t="s">
        <v>29</v>
      </c>
      <c r="C20" s="81">
        <v>51.425</v>
      </c>
      <c r="D20" s="120">
        <v>1781</v>
      </c>
      <c r="E20" s="113">
        <f t="shared" si="0"/>
        <v>91587.92499999999</v>
      </c>
      <c r="F20" s="113">
        <v>18</v>
      </c>
      <c r="G20" s="113">
        <f t="shared" si="1"/>
        <v>16485.8265</v>
      </c>
      <c r="H20" s="114">
        <f t="shared" si="2"/>
        <v>108073.75149999998</v>
      </c>
      <c r="J20" s="40">
        <f>H20+H21</f>
        <v>119260.12671999999</v>
      </c>
    </row>
    <row r="21" spans="1:10" ht="15.75" thickBot="1">
      <c r="A21" s="143"/>
      <c r="B21" s="80" t="s">
        <v>30</v>
      </c>
      <c r="C21" s="80">
        <v>5.175</v>
      </c>
      <c r="D21" s="121">
        <v>1831.88</v>
      </c>
      <c r="E21" s="115">
        <f t="shared" si="0"/>
        <v>9479.979</v>
      </c>
      <c r="F21" s="115">
        <v>18</v>
      </c>
      <c r="G21" s="115">
        <f t="shared" si="1"/>
        <v>1706.3962199999996</v>
      </c>
      <c r="H21" s="116">
        <f t="shared" si="2"/>
        <v>11186.375219999998</v>
      </c>
      <c r="J21" s="40"/>
    </row>
    <row r="22" spans="1:10" ht="15">
      <c r="A22" s="150" t="s">
        <v>14</v>
      </c>
      <c r="B22" s="117" t="s">
        <v>29</v>
      </c>
      <c r="C22" s="117">
        <v>64.438</v>
      </c>
      <c r="D22" s="118">
        <v>1781</v>
      </c>
      <c r="E22" s="119">
        <f t="shared" si="0"/>
        <v>114764.07800000001</v>
      </c>
      <c r="F22" s="119">
        <v>18</v>
      </c>
      <c r="G22" s="119">
        <f t="shared" si="1"/>
        <v>20657.534040000002</v>
      </c>
      <c r="H22" s="122">
        <f t="shared" si="2"/>
        <v>135421.61204</v>
      </c>
      <c r="J22" s="40">
        <f>H22+H23</f>
        <v>152896.1351856</v>
      </c>
    </row>
    <row r="23" spans="1:10" ht="15.75" thickBot="1">
      <c r="A23" s="151"/>
      <c r="B23" s="123" t="s">
        <v>30</v>
      </c>
      <c r="C23" s="123">
        <v>8.084</v>
      </c>
      <c r="D23" s="124">
        <v>1831.88</v>
      </c>
      <c r="E23" s="125">
        <f t="shared" si="0"/>
        <v>14808.91792</v>
      </c>
      <c r="F23" s="125">
        <v>18</v>
      </c>
      <c r="G23" s="125">
        <f t="shared" si="1"/>
        <v>2665.6052256000003</v>
      </c>
      <c r="H23" s="126">
        <f t="shared" si="2"/>
        <v>17474.5231456</v>
      </c>
      <c r="J23" s="40"/>
    </row>
    <row r="24" spans="1:10" ht="15">
      <c r="A24" s="142" t="s">
        <v>15</v>
      </c>
      <c r="B24" s="81" t="s">
        <v>29</v>
      </c>
      <c r="C24" s="81">
        <v>80.309</v>
      </c>
      <c r="D24" s="120">
        <v>1781</v>
      </c>
      <c r="E24" s="113">
        <f t="shared" si="0"/>
        <v>143030.329</v>
      </c>
      <c r="F24" s="113">
        <v>18</v>
      </c>
      <c r="G24" s="113">
        <f t="shared" si="1"/>
        <v>25745.459219999997</v>
      </c>
      <c r="H24" s="114">
        <f t="shared" si="2"/>
        <v>168775.78822</v>
      </c>
      <c r="J24" s="40">
        <f>H24+H25</f>
        <v>190279.5680632</v>
      </c>
    </row>
    <row r="25" spans="1:10" ht="15.75" thickBot="1">
      <c r="A25" s="143"/>
      <c r="B25" s="80" t="s">
        <v>30</v>
      </c>
      <c r="C25" s="80">
        <v>9.948</v>
      </c>
      <c r="D25" s="121">
        <v>1831.88</v>
      </c>
      <c r="E25" s="115">
        <f t="shared" si="0"/>
        <v>18223.542240000002</v>
      </c>
      <c r="F25" s="115">
        <v>18</v>
      </c>
      <c r="G25" s="115">
        <f t="shared" si="1"/>
        <v>3280.2376032000006</v>
      </c>
      <c r="H25" s="116">
        <f t="shared" si="2"/>
        <v>21503.7798432</v>
      </c>
      <c r="J25" s="40"/>
    </row>
    <row r="26" spans="1:10" ht="15">
      <c r="A26" s="150" t="s">
        <v>16</v>
      </c>
      <c r="B26" s="117" t="s">
        <v>29</v>
      </c>
      <c r="C26" s="117">
        <v>84.097</v>
      </c>
      <c r="D26" s="118">
        <v>1781</v>
      </c>
      <c r="E26" s="119">
        <f t="shared" si="0"/>
        <v>149776.75699999998</v>
      </c>
      <c r="F26" s="119">
        <v>18</v>
      </c>
      <c r="G26" s="119">
        <f t="shared" si="1"/>
        <v>26959.816259999996</v>
      </c>
      <c r="H26" s="122">
        <f t="shared" si="2"/>
        <v>176736.57325999998</v>
      </c>
      <c r="J26" s="40">
        <f>H26+H27</f>
        <v>196197.62371519997</v>
      </c>
    </row>
    <row r="27" spans="1:10" ht="15.75" thickBot="1">
      <c r="A27" s="151"/>
      <c r="B27" s="123" t="s">
        <v>30</v>
      </c>
      <c r="C27" s="123">
        <v>9.003</v>
      </c>
      <c r="D27" s="124">
        <v>1831.88</v>
      </c>
      <c r="E27" s="125">
        <f t="shared" si="0"/>
        <v>16492.415640000003</v>
      </c>
      <c r="F27" s="125">
        <v>18</v>
      </c>
      <c r="G27" s="125">
        <f t="shared" si="1"/>
        <v>2968.6348152000005</v>
      </c>
      <c r="H27" s="126">
        <f t="shared" si="2"/>
        <v>19461.050455200002</v>
      </c>
      <c r="J27" s="40"/>
    </row>
    <row r="28" spans="1:10" ht="15">
      <c r="A28" s="142" t="s">
        <v>17</v>
      </c>
      <c r="B28" s="81" t="s">
        <v>29</v>
      </c>
      <c r="C28" s="81">
        <v>97.308</v>
      </c>
      <c r="D28" s="120">
        <v>1781</v>
      </c>
      <c r="E28" s="113">
        <f t="shared" si="0"/>
        <v>173305.548</v>
      </c>
      <c r="F28" s="113">
        <v>18</v>
      </c>
      <c r="G28" s="113">
        <f t="shared" si="1"/>
        <v>31194.99864</v>
      </c>
      <c r="H28" s="114">
        <f t="shared" si="2"/>
        <v>204500.54664000002</v>
      </c>
      <c r="J28" s="40">
        <f>H28+H29</f>
        <v>229140.83478160002</v>
      </c>
    </row>
    <row r="29" spans="1:10" ht="15.75" thickBot="1">
      <c r="A29" s="143"/>
      <c r="B29" s="80" t="s">
        <v>30</v>
      </c>
      <c r="C29" s="80">
        <v>11.399</v>
      </c>
      <c r="D29" s="121">
        <v>1831.88</v>
      </c>
      <c r="E29" s="115">
        <f t="shared" si="0"/>
        <v>20881.60012</v>
      </c>
      <c r="F29" s="115">
        <v>18</v>
      </c>
      <c r="G29" s="115">
        <f t="shared" si="1"/>
        <v>3758.6880215999995</v>
      </c>
      <c r="H29" s="116">
        <f t="shared" si="2"/>
        <v>24640.2881416</v>
      </c>
      <c r="J29" s="40"/>
    </row>
    <row r="30" spans="1:8" ht="29.25" customHeight="1" thickBot="1">
      <c r="A30" s="108" t="s">
        <v>21</v>
      </c>
      <c r="B30" s="36"/>
      <c r="C30" s="89">
        <f>SUM(C6:C29)</f>
        <v>852.492</v>
      </c>
      <c r="D30" s="36"/>
      <c r="E30" s="78">
        <f>SUM(E6:E29)</f>
        <v>1522784.6702400001</v>
      </c>
      <c r="F30" s="78"/>
      <c r="G30" s="78">
        <f>SUM(G6:G17)</f>
        <v>120905.23199760003</v>
      </c>
      <c r="H30" s="127">
        <f>SUM(H6:H29)</f>
        <v>1796885.9108832004</v>
      </c>
    </row>
    <row r="32" spans="1:3" ht="28.5" customHeight="1">
      <c r="A32" s="54"/>
      <c r="B32" s="54" t="s">
        <v>37</v>
      </c>
      <c r="C32" s="54"/>
    </row>
  </sheetData>
  <sheetProtection/>
  <mergeCells count="14">
    <mergeCell ref="A2:H2"/>
    <mergeCell ref="A3:H3"/>
    <mergeCell ref="A6:A7"/>
    <mergeCell ref="A8:A9"/>
    <mergeCell ref="A10:A11"/>
    <mergeCell ref="A12:A13"/>
    <mergeCell ref="A26:A27"/>
    <mergeCell ref="A28:A29"/>
    <mergeCell ref="A14:A15"/>
    <mergeCell ref="A16:A17"/>
    <mergeCell ref="A18:A19"/>
    <mergeCell ref="A20:A21"/>
    <mergeCell ref="A22:A23"/>
    <mergeCell ref="A24:A25"/>
  </mergeCells>
  <printOptions/>
  <pageMargins left="0.5905511811023623" right="0.1968503937007874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1:N3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3.00390625" style="26" customWidth="1"/>
    <col min="2" max="2" width="7.421875" style="26" customWidth="1"/>
    <col min="3" max="3" width="17.28125" style="26" customWidth="1"/>
    <col min="4" max="4" width="8.28125" style="26" customWidth="1"/>
    <col min="5" max="5" width="8.421875" style="26" customWidth="1"/>
    <col min="6" max="6" width="10.28125" style="26" customWidth="1"/>
    <col min="7" max="7" width="7.00390625" style="26" customWidth="1"/>
    <col min="8" max="8" width="10.28125" style="26" customWidth="1"/>
    <col min="9" max="9" width="14.00390625" style="26" customWidth="1"/>
    <col min="10" max="10" width="15.7109375" style="26" customWidth="1"/>
    <col min="11" max="11" width="13.00390625" style="26" customWidth="1"/>
    <col min="12" max="16384" width="9.140625" style="26" customWidth="1"/>
  </cols>
  <sheetData>
    <row r="1" ht="16.5">
      <c r="H1" s="2"/>
    </row>
    <row r="2" spans="2:9" ht="15" customHeight="1">
      <c r="B2" s="135" t="s">
        <v>45</v>
      </c>
      <c r="C2" s="135"/>
      <c r="D2" s="135"/>
      <c r="E2" s="135"/>
      <c r="F2" s="135"/>
      <c r="G2" s="135"/>
      <c r="H2" s="135"/>
      <c r="I2" s="135"/>
    </row>
    <row r="3" spans="2:9" ht="15" customHeight="1">
      <c r="B3" s="91"/>
      <c r="C3" s="91"/>
      <c r="D3" s="91"/>
      <c r="E3" s="91"/>
      <c r="F3" s="91"/>
      <c r="G3" s="91"/>
      <c r="H3" s="91"/>
      <c r="I3" s="91"/>
    </row>
    <row r="4" spans="2:9" ht="15" customHeight="1" thickBot="1">
      <c r="B4" s="91"/>
      <c r="C4" s="91"/>
      <c r="D4" s="91"/>
      <c r="E4" s="91"/>
      <c r="F4" s="91"/>
      <c r="G4" s="91"/>
      <c r="H4" s="91"/>
      <c r="I4" s="91"/>
    </row>
    <row r="5" spans="2:14" ht="61.5" customHeight="1" thickBot="1">
      <c r="B5" s="17" t="s">
        <v>24</v>
      </c>
      <c r="C5" s="18" t="s">
        <v>22</v>
      </c>
      <c r="D5" s="19" t="s">
        <v>18</v>
      </c>
      <c r="E5" s="19" t="s">
        <v>2</v>
      </c>
      <c r="F5" s="18" t="s">
        <v>3</v>
      </c>
      <c r="G5" s="19" t="s">
        <v>20</v>
      </c>
      <c r="H5" s="19" t="s">
        <v>4</v>
      </c>
      <c r="I5" s="20" t="s">
        <v>5</v>
      </c>
      <c r="J5" s="30"/>
      <c r="K5" s="30"/>
      <c r="L5" s="30"/>
      <c r="M5" s="30"/>
      <c r="N5" s="30"/>
    </row>
    <row r="6" spans="2:9" ht="15">
      <c r="B6" s="132" t="s">
        <v>6</v>
      </c>
      <c r="C6" s="21" t="s">
        <v>0</v>
      </c>
      <c r="D6" s="21">
        <v>100</v>
      </c>
      <c r="E6" s="21">
        <v>1.69939</v>
      </c>
      <c r="F6" s="57">
        <f>D6*E6</f>
        <v>169.939</v>
      </c>
      <c r="G6" s="56">
        <v>18</v>
      </c>
      <c r="H6" s="57">
        <f>F6*G6/100</f>
        <v>30.58902</v>
      </c>
      <c r="I6" s="76">
        <f>F6+H6</f>
        <v>200.52802</v>
      </c>
    </row>
    <row r="7" spans="2:10" ht="15.75" thickBot="1">
      <c r="B7" s="133"/>
      <c r="C7" s="23" t="s">
        <v>1</v>
      </c>
      <c r="D7" s="23">
        <v>36</v>
      </c>
      <c r="E7" s="23">
        <v>1.57356</v>
      </c>
      <c r="F7" s="59">
        <f aca="true" t="shared" si="0" ref="F7:F29">D7*E7</f>
        <v>56.648160000000004</v>
      </c>
      <c r="G7" s="55">
        <v>18</v>
      </c>
      <c r="H7" s="59">
        <f aca="true" t="shared" si="1" ref="H7:H29">F7*G7/100</f>
        <v>10.196668800000001</v>
      </c>
      <c r="I7" s="152">
        <f>F7+H7+0.01</f>
        <v>66.8548288</v>
      </c>
      <c r="J7" s="35">
        <f>I6+I7</f>
        <v>267.38284880000003</v>
      </c>
    </row>
    <row r="8" spans="2:9" ht="15">
      <c r="B8" s="132" t="s">
        <v>7</v>
      </c>
      <c r="C8" s="21" t="s">
        <v>0</v>
      </c>
      <c r="D8" s="21"/>
      <c r="E8" s="21"/>
      <c r="F8" s="57">
        <f t="shared" si="0"/>
        <v>0</v>
      </c>
      <c r="G8" s="56">
        <v>18</v>
      </c>
      <c r="H8" s="57">
        <f t="shared" si="1"/>
        <v>0</v>
      </c>
      <c r="I8" s="76">
        <f aca="true" t="shared" si="2" ref="I8:I29">F8+H8</f>
        <v>0</v>
      </c>
    </row>
    <row r="9" spans="2:10" ht="15.75" thickBot="1">
      <c r="B9" s="133"/>
      <c r="C9" s="23" t="s">
        <v>1</v>
      </c>
      <c r="D9" s="23"/>
      <c r="E9" s="23"/>
      <c r="F9" s="59">
        <f t="shared" si="0"/>
        <v>0</v>
      </c>
      <c r="G9" s="55">
        <v>18</v>
      </c>
      <c r="H9" s="59">
        <f t="shared" si="1"/>
        <v>0</v>
      </c>
      <c r="I9" s="63">
        <f t="shared" si="2"/>
        <v>0</v>
      </c>
      <c r="J9" s="35">
        <f>I8+I9</f>
        <v>0</v>
      </c>
    </row>
    <row r="10" spans="2:9" ht="15">
      <c r="B10" s="132" t="s">
        <v>8</v>
      </c>
      <c r="C10" s="21" t="s">
        <v>0</v>
      </c>
      <c r="D10" s="21"/>
      <c r="E10" s="21"/>
      <c r="F10" s="57">
        <f t="shared" si="0"/>
        <v>0</v>
      </c>
      <c r="G10" s="56">
        <v>18</v>
      </c>
      <c r="H10" s="57">
        <f t="shared" si="1"/>
        <v>0</v>
      </c>
      <c r="I10" s="76">
        <f t="shared" si="2"/>
        <v>0</v>
      </c>
    </row>
    <row r="11" spans="2:10" ht="15.75" thickBot="1">
      <c r="B11" s="133"/>
      <c r="C11" s="23" t="s">
        <v>1</v>
      </c>
      <c r="D11" s="23"/>
      <c r="E11" s="23"/>
      <c r="F11" s="59">
        <f t="shared" si="0"/>
        <v>0</v>
      </c>
      <c r="G11" s="55">
        <v>18</v>
      </c>
      <c r="H11" s="59">
        <f t="shared" si="1"/>
        <v>0</v>
      </c>
      <c r="I11" s="63">
        <f t="shared" si="2"/>
        <v>0</v>
      </c>
      <c r="J11" s="35">
        <f>I10+I11</f>
        <v>0</v>
      </c>
    </row>
    <row r="12" spans="2:9" ht="15">
      <c r="B12" s="132" t="s">
        <v>9</v>
      </c>
      <c r="C12" s="21" t="s">
        <v>0</v>
      </c>
      <c r="D12" s="21"/>
      <c r="E12" s="21"/>
      <c r="F12" s="57">
        <f t="shared" si="0"/>
        <v>0</v>
      </c>
      <c r="G12" s="56">
        <v>18</v>
      </c>
      <c r="H12" s="57">
        <f t="shared" si="1"/>
        <v>0</v>
      </c>
      <c r="I12" s="76">
        <f t="shared" si="2"/>
        <v>0</v>
      </c>
    </row>
    <row r="13" spans="2:10" ht="15.75" thickBot="1">
      <c r="B13" s="133"/>
      <c r="C13" s="23" t="s">
        <v>1</v>
      </c>
      <c r="D13" s="23"/>
      <c r="E13" s="23"/>
      <c r="F13" s="59">
        <f t="shared" si="0"/>
        <v>0</v>
      </c>
      <c r="G13" s="55">
        <v>18</v>
      </c>
      <c r="H13" s="59">
        <f t="shared" si="1"/>
        <v>0</v>
      </c>
      <c r="I13" s="63">
        <f t="shared" si="2"/>
        <v>0</v>
      </c>
      <c r="J13" s="35">
        <f>I13+I12</f>
        <v>0</v>
      </c>
    </row>
    <row r="14" spans="2:9" ht="15">
      <c r="B14" s="132" t="s">
        <v>10</v>
      </c>
      <c r="C14" s="21" t="s">
        <v>0</v>
      </c>
      <c r="D14" s="21"/>
      <c r="E14" s="21"/>
      <c r="F14" s="57">
        <f t="shared" si="0"/>
        <v>0</v>
      </c>
      <c r="G14" s="56">
        <v>18</v>
      </c>
      <c r="H14" s="57">
        <f t="shared" si="1"/>
        <v>0</v>
      </c>
      <c r="I14" s="76">
        <f t="shared" si="2"/>
        <v>0</v>
      </c>
    </row>
    <row r="15" spans="2:10" ht="15.75" thickBot="1">
      <c r="B15" s="133"/>
      <c r="C15" s="23" t="s">
        <v>1</v>
      </c>
      <c r="D15" s="23"/>
      <c r="E15" s="23"/>
      <c r="F15" s="59">
        <f t="shared" si="0"/>
        <v>0</v>
      </c>
      <c r="G15" s="55">
        <v>18</v>
      </c>
      <c r="H15" s="59">
        <f t="shared" si="1"/>
        <v>0</v>
      </c>
      <c r="I15" s="63">
        <f t="shared" si="2"/>
        <v>0</v>
      </c>
      <c r="J15" s="35">
        <f>I14+I15</f>
        <v>0</v>
      </c>
    </row>
    <row r="16" spans="2:9" ht="15">
      <c r="B16" s="132" t="s">
        <v>11</v>
      </c>
      <c r="C16" s="21" t="s">
        <v>0</v>
      </c>
      <c r="D16" s="21"/>
      <c r="E16" s="21"/>
      <c r="F16" s="57">
        <f t="shared" si="0"/>
        <v>0</v>
      </c>
      <c r="G16" s="56">
        <v>18</v>
      </c>
      <c r="H16" s="57">
        <f t="shared" si="1"/>
        <v>0</v>
      </c>
      <c r="I16" s="76">
        <f t="shared" si="2"/>
        <v>0</v>
      </c>
    </row>
    <row r="17" spans="2:10" ht="15.75" thickBot="1">
      <c r="B17" s="133"/>
      <c r="C17" s="23" t="s">
        <v>1</v>
      </c>
      <c r="D17" s="23"/>
      <c r="E17" s="23"/>
      <c r="F17" s="59">
        <f t="shared" si="0"/>
        <v>0</v>
      </c>
      <c r="G17" s="55">
        <v>18</v>
      </c>
      <c r="H17" s="59">
        <f t="shared" si="1"/>
        <v>0</v>
      </c>
      <c r="I17" s="63">
        <f t="shared" si="2"/>
        <v>0</v>
      </c>
      <c r="J17" s="35">
        <f>I16+I17</f>
        <v>0</v>
      </c>
    </row>
    <row r="18" spans="2:9" ht="15">
      <c r="B18" s="132" t="s">
        <v>12</v>
      </c>
      <c r="C18" s="21" t="s">
        <v>0</v>
      </c>
      <c r="D18" s="21"/>
      <c r="E18" s="21"/>
      <c r="F18" s="57">
        <f t="shared" si="0"/>
        <v>0</v>
      </c>
      <c r="G18" s="56">
        <v>18</v>
      </c>
      <c r="H18" s="57">
        <f>F18*G18/100</f>
        <v>0</v>
      </c>
      <c r="I18" s="76">
        <f t="shared" si="2"/>
        <v>0</v>
      </c>
    </row>
    <row r="19" spans="2:10" ht="15.75" thickBot="1">
      <c r="B19" s="133"/>
      <c r="C19" s="23" t="s">
        <v>1</v>
      </c>
      <c r="D19" s="23"/>
      <c r="E19" s="23"/>
      <c r="F19" s="59">
        <f t="shared" si="0"/>
        <v>0</v>
      </c>
      <c r="G19" s="55">
        <v>18</v>
      </c>
      <c r="H19" s="59">
        <f t="shared" si="1"/>
        <v>0</v>
      </c>
      <c r="I19" s="63">
        <f t="shared" si="2"/>
        <v>0</v>
      </c>
      <c r="J19" s="35">
        <f>I18+I19</f>
        <v>0</v>
      </c>
    </row>
    <row r="20" spans="2:9" ht="15">
      <c r="B20" s="132" t="s">
        <v>13</v>
      </c>
      <c r="C20" s="21" t="s">
        <v>0</v>
      </c>
      <c r="D20" s="21"/>
      <c r="E20" s="21"/>
      <c r="F20" s="57">
        <f t="shared" si="0"/>
        <v>0</v>
      </c>
      <c r="G20" s="56">
        <v>18</v>
      </c>
      <c r="H20" s="57">
        <f t="shared" si="1"/>
        <v>0</v>
      </c>
      <c r="I20" s="76">
        <f t="shared" si="2"/>
        <v>0</v>
      </c>
    </row>
    <row r="21" spans="2:10" ht="15.75" thickBot="1">
      <c r="B21" s="133"/>
      <c r="C21" s="23" t="s">
        <v>1</v>
      </c>
      <c r="D21" s="23"/>
      <c r="E21" s="23"/>
      <c r="F21" s="59">
        <f t="shared" si="0"/>
        <v>0</v>
      </c>
      <c r="G21" s="55">
        <v>18</v>
      </c>
      <c r="H21" s="59">
        <f t="shared" si="1"/>
        <v>0</v>
      </c>
      <c r="I21" s="63">
        <f t="shared" si="2"/>
        <v>0</v>
      </c>
      <c r="J21" s="35">
        <f>I20+I21</f>
        <v>0</v>
      </c>
    </row>
    <row r="22" spans="2:9" ht="15">
      <c r="B22" s="132" t="s">
        <v>14</v>
      </c>
      <c r="C22" s="21" t="s">
        <v>0</v>
      </c>
      <c r="D22" s="21"/>
      <c r="E22" s="21"/>
      <c r="F22" s="57">
        <f t="shared" si="0"/>
        <v>0</v>
      </c>
      <c r="G22" s="56">
        <v>18</v>
      </c>
      <c r="H22" s="57">
        <f t="shared" si="1"/>
        <v>0</v>
      </c>
      <c r="I22" s="76">
        <f t="shared" si="2"/>
        <v>0</v>
      </c>
    </row>
    <row r="23" spans="2:10" ht="15.75" thickBot="1">
      <c r="B23" s="133"/>
      <c r="C23" s="23" t="s">
        <v>1</v>
      </c>
      <c r="D23" s="23"/>
      <c r="E23" s="23"/>
      <c r="F23" s="59">
        <f t="shared" si="0"/>
        <v>0</v>
      </c>
      <c r="G23" s="55">
        <v>18</v>
      </c>
      <c r="H23" s="59">
        <f t="shared" si="1"/>
        <v>0</v>
      </c>
      <c r="I23" s="63">
        <f>F23+H23</f>
        <v>0</v>
      </c>
      <c r="J23" s="35">
        <f>I22+I23</f>
        <v>0</v>
      </c>
    </row>
    <row r="24" spans="2:9" ht="15">
      <c r="B24" s="132" t="s">
        <v>15</v>
      </c>
      <c r="C24" s="21" t="s">
        <v>0</v>
      </c>
      <c r="D24" s="21"/>
      <c r="E24" s="21"/>
      <c r="F24" s="57">
        <f t="shared" si="0"/>
        <v>0</v>
      </c>
      <c r="G24" s="56">
        <v>18</v>
      </c>
      <c r="H24" s="57">
        <f t="shared" si="1"/>
        <v>0</v>
      </c>
      <c r="I24" s="76">
        <f>F24+H24</f>
        <v>0</v>
      </c>
    </row>
    <row r="25" spans="2:10" ht="15.75" thickBot="1">
      <c r="B25" s="133"/>
      <c r="C25" s="23" t="s">
        <v>1</v>
      </c>
      <c r="D25" s="23"/>
      <c r="E25" s="23"/>
      <c r="F25" s="59">
        <f t="shared" si="0"/>
        <v>0</v>
      </c>
      <c r="G25" s="55">
        <v>18</v>
      </c>
      <c r="H25" s="59">
        <f t="shared" si="1"/>
        <v>0</v>
      </c>
      <c r="I25" s="63">
        <f t="shared" si="2"/>
        <v>0</v>
      </c>
      <c r="J25" s="35">
        <f>I24+I25</f>
        <v>0</v>
      </c>
    </row>
    <row r="26" spans="2:9" ht="15">
      <c r="B26" s="132" t="s">
        <v>16</v>
      </c>
      <c r="C26" s="21" t="s">
        <v>0</v>
      </c>
      <c r="D26" s="21"/>
      <c r="E26" s="21"/>
      <c r="F26" s="57">
        <f t="shared" si="0"/>
        <v>0</v>
      </c>
      <c r="G26" s="56">
        <v>18</v>
      </c>
      <c r="H26" s="57">
        <f t="shared" si="1"/>
        <v>0</v>
      </c>
      <c r="I26" s="76">
        <f t="shared" si="2"/>
        <v>0</v>
      </c>
    </row>
    <row r="27" spans="2:10" ht="15.75" thickBot="1">
      <c r="B27" s="133"/>
      <c r="C27" s="23" t="s">
        <v>1</v>
      </c>
      <c r="D27" s="23"/>
      <c r="E27" s="23"/>
      <c r="F27" s="59">
        <f t="shared" si="0"/>
        <v>0</v>
      </c>
      <c r="G27" s="55">
        <v>18</v>
      </c>
      <c r="H27" s="59">
        <f>F27*G27/100</f>
        <v>0</v>
      </c>
      <c r="I27" s="63">
        <f t="shared" si="2"/>
        <v>0</v>
      </c>
      <c r="J27" s="35">
        <f>I26+I27</f>
        <v>0</v>
      </c>
    </row>
    <row r="28" spans="2:9" ht="15">
      <c r="B28" s="132" t="s">
        <v>17</v>
      </c>
      <c r="C28" s="21" t="s">
        <v>0</v>
      </c>
      <c r="D28" s="21"/>
      <c r="E28" s="21"/>
      <c r="F28" s="57">
        <f t="shared" si="0"/>
        <v>0</v>
      </c>
      <c r="G28" s="56">
        <v>18</v>
      </c>
      <c r="H28" s="57">
        <f t="shared" si="1"/>
        <v>0</v>
      </c>
      <c r="I28" s="76">
        <f t="shared" si="2"/>
        <v>0</v>
      </c>
    </row>
    <row r="29" spans="2:10" ht="15.75" thickBot="1">
      <c r="B29" s="133"/>
      <c r="C29" s="23" t="s">
        <v>1</v>
      </c>
      <c r="D29" s="23"/>
      <c r="E29" s="23"/>
      <c r="F29" s="59">
        <f t="shared" si="0"/>
        <v>0</v>
      </c>
      <c r="G29" s="55">
        <v>18</v>
      </c>
      <c r="H29" s="59">
        <f t="shared" si="1"/>
        <v>0</v>
      </c>
      <c r="I29" s="63">
        <f t="shared" si="2"/>
        <v>0</v>
      </c>
      <c r="J29" s="35">
        <f>I28+I29</f>
        <v>0</v>
      </c>
    </row>
    <row r="30" spans="2:9" ht="15.75" thickBot="1">
      <c r="B30" s="27" t="s">
        <v>21</v>
      </c>
      <c r="C30" s="31"/>
      <c r="D30" s="32">
        <f>SUM(D6:D29)</f>
        <v>136</v>
      </c>
      <c r="E30" s="32"/>
      <c r="F30" s="90">
        <f>F29+F28+F27+F26+F25+F24+F23+F22+F21+F20+F19+F18+F17+F16+F15+F14+F13+F12+F11+F10+F9+F8+F7+F6</f>
        <v>226.58715999999998</v>
      </c>
      <c r="G30" s="93"/>
      <c r="H30" s="94"/>
      <c r="I30" s="95">
        <f>SUM(I6:I29)</f>
        <v>267.38284880000003</v>
      </c>
    </row>
  </sheetData>
  <sheetProtection/>
  <mergeCells count="13">
    <mergeCell ref="B2:I2"/>
    <mergeCell ref="B6:B7"/>
    <mergeCell ref="B8:B9"/>
    <mergeCell ref="B10:B11"/>
    <mergeCell ref="B12:B13"/>
    <mergeCell ref="B14:B15"/>
    <mergeCell ref="B28:B29"/>
    <mergeCell ref="B16:B17"/>
    <mergeCell ref="B18:B19"/>
    <mergeCell ref="B20:B21"/>
    <mergeCell ref="B22:B23"/>
    <mergeCell ref="B24:B25"/>
    <mergeCell ref="B26:B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L3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2.140625" style="26" customWidth="1"/>
    <col min="2" max="2" width="19.00390625" style="26" customWidth="1"/>
    <col min="3" max="3" width="11.57421875" style="26" bestFit="1" customWidth="1"/>
    <col min="4" max="4" width="12.57421875" style="26" customWidth="1"/>
    <col min="5" max="5" width="12.421875" style="26" customWidth="1"/>
    <col min="6" max="6" width="9.140625" style="26" customWidth="1"/>
    <col min="7" max="7" width="12.00390625" style="26" customWidth="1"/>
    <col min="8" max="8" width="14.00390625" style="26" customWidth="1"/>
    <col min="9" max="9" width="9.140625" style="26" customWidth="1"/>
    <col min="10" max="10" width="10.00390625" style="26" bestFit="1" customWidth="1"/>
    <col min="11" max="11" width="9.140625" style="26" customWidth="1"/>
    <col min="12" max="12" width="11.57421875" style="26" bestFit="1" customWidth="1"/>
    <col min="13" max="16384" width="9.140625" style="26" customWidth="1"/>
  </cols>
  <sheetData>
    <row r="2" spans="1:8" ht="15.75">
      <c r="A2" s="146" t="s">
        <v>46</v>
      </c>
      <c r="B2" s="146"/>
      <c r="C2" s="146"/>
      <c r="D2" s="146"/>
      <c r="E2" s="146"/>
      <c r="F2" s="146"/>
      <c r="G2" s="146"/>
      <c r="H2" s="146"/>
    </row>
    <row r="3" spans="1:8" ht="18.75">
      <c r="A3" s="147"/>
      <c r="B3" s="147"/>
      <c r="C3" s="147"/>
      <c r="D3" s="147"/>
      <c r="E3" s="147"/>
      <c r="F3" s="147"/>
      <c r="G3" s="147"/>
      <c r="H3" s="147"/>
    </row>
    <row r="4" spans="1:8" ht="19.5" thickBot="1">
      <c r="A4" s="92"/>
      <c r="B4" s="92"/>
      <c r="C4" s="92"/>
      <c r="D4" s="92"/>
      <c r="E4" s="92"/>
      <c r="F4" s="92"/>
      <c r="G4" s="92"/>
      <c r="H4" s="92"/>
    </row>
    <row r="5" spans="1:8" ht="39" thickBot="1">
      <c r="A5" s="65" t="s">
        <v>24</v>
      </c>
      <c r="B5" s="66" t="s">
        <v>22</v>
      </c>
      <c r="C5" s="67" t="s">
        <v>18</v>
      </c>
      <c r="D5" s="67" t="s">
        <v>2</v>
      </c>
      <c r="E5" s="66" t="s">
        <v>3</v>
      </c>
      <c r="F5" s="67" t="s">
        <v>20</v>
      </c>
      <c r="G5" s="67" t="s">
        <v>4</v>
      </c>
      <c r="H5" s="68" t="s">
        <v>5</v>
      </c>
    </row>
    <row r="6" spans="1:10" ht="15">
      <c r="A6" s="144" t="s">
        <v>6</v>
      </c>
      <c r="B6" s="56" t="s">
        <v>25</v>
      </c>
      <c r="C6" s="56">
        <v>150</v>
      </c>
      <c r="D6" s="56">
        <v>431.0761</v>
      </c>
      <c r="E6" s="57">
        <f>C6*D6</f>
        <v>64661.415</v>
      </c>
      <c r="F6" s="56">
        <v>18</v>
      </c>
      <c r="G6" s="57">
        <f>E6*F6/100+0.01</f>
        <v>11639.0647</v>
      </c>
      <c r="H6" s="76">
        <f>E6+G6</f>
        <v>76300.4797</v>
      </c>
      <c r="J6" s="40">
        <f>H6+H7</f>
        <v>489344.6589007721</v>
      </c>
    </row>
    <row r="7" spans="1:10" ht="15.75" thickBot="1">
      <c r="A7" s="145"/>
      <c r="B7" s="55" t="s">
        <v>26</v>
      </c>
      <c r="C7" s="55">
        <v>165840</v>
      </c>
      <c r="D7" s="55">
        <v>2.11069368066</v>
      </c>
      <c r="E7" s="59">
        <f aca="true" t="shared" si="0" ref="E7:E29">C7*D7</f>
        <v>350037.4400006544</v>
      </c>
      <c r="F7" s="55">
        <v>18</v>
      </c>
      <c r="G7" s="59">
        <f aca="true" t="shared" si="1" ref="G7:G29">E7*F7/100</f>
        <v>63006.73920011779</v>
      </c>
      <c r="H7" s="63">
        <f aca="true" t="shared" si="2" ref="H7:H29">E7+G7</f>
        <v>413044.17920077214</v>
      </c>
      <c r="J7" s="40"/>
    </row>
    <row r="8" spans="1:10" ht="15.75" thickBot="1">
      <c r="A8" s="144" t="s">
        <v>7</v>
      </c>
      <c r="B8" s="56" t="s">
        <v>25</v>
      </c>
      <c r="C8" s="56"/>
      <c r="D8" s="56"/>
      <c r="E8" s="57">
        <f t="shared" si="0"/>
        <v>0</v>
      </c>
      <c r="F8" s="56">
        <v>18</v>
      </c>
      <c r="G8" s="57">
        <f t="shared" si="1"/>
        <v>0</v>
      </c>
      <c r="H8" s="76">
        <f>G8+E8</f>
        <v>0</v>
      </c>
      <c r="J8" s="40">
        <f>H8+H9</f>
        <v>0</v>
      </c>
    </row>
    <row r="9" spans="1:10" ht="15.75" thickBot="1">
      <c r="A9" s="145"/>
      <c r="B9" s="55" t="s">
        <v>26</v>
      </c>
      <c r="C9" s="56"/>
      <c r="D9" s="56"/>
      <c r="E9" s="59">
        <f t="shared" si="0"/>
        <v>0</v>
      </c>
      <c r="F9" s="55">
        <v>18</v>
      </c>
      <c r="G9" s="59">
        <f t="shared" si="1"/>
        <v>0</v>
      </c>
      <c r="H9" s="63">
        <f t="shared" si="2"/>
        <v>0</v>
      </c>
      <c r="J9" s="40"/>
    </row>
    <row r="10" spans="1:12" ht="15">
      <c r="A10" s="144" t="s">
        <v>8</v>
      </c>
      <c r="B10" s="56" t="s">
        <v>25</v>
      </c>
      <c r="C10" s="56"/>
      <c r="D10" s="56"/>
      <c r="E10" s="57">
        <f t="shared" si="0"/>
        <v>0</v>
      </c>
      <c r="F10" s="56">
        <v>18</v>
      </c>
      <c r="G10" s="57">
        <f t="shared" si="1"/>
        <v>0</v>
      </c>
      <c r="H10" s="76">
        <f t="shared" si="2"/>
        <v>0</v>
      </c>
      <c r="J10" s="40">
        <f>H10+H11</f>
        <v>0</v>
      </c>
      <c r="L10" s="40"/>
    </row>
    <row r="11" spans="1:10" ht="15.75" thickBot="1">
      <c r="A11" s="145"/>
      <c r="B11" s="55" t="s">
        <v>26</v>
      </c>
      <c r="C11" s="55"/>
      <c r="D11" s="55"/>
      <c r="E11" s="59">
        <f t="shared" si="0"/>
        <v>0</v>
      </c>
      <c r="F11" s="55">
        <v>18</v>
      </c>
      <c r="G11" s="59">
        <f t="shared" si="1"/>
        <v>0</v>
      </c>
      <c r="H11" s="63">
        <f t="shared" si="2"/>
        <v>0</v>
      </c>
      <c r="J11" s="40"/>
    </row>
    <row r="12" spans="1:10" ht="15">
      <c r="A12" s="144" t="s">
        <v>9</v>
      </c>
      <c r="B12" s="56" t="s">
        <v>25</v>
      </c>
      <c r="C12" s="56"/>
      <c r="D12" s="56"/>
      <c r="E12" s="57">
        <f t="shared" si="0"/>
        <v>0</v>
      </c>
      <c r="F12" s="56">
        <v>18</v>
      </c>
      <c r="G12" s="57">
        <f t="shared" si="1"/>
        <v>0</v>
      </c>
      <c r="H12" s="76">
        <f t="shared" si="2"/>
        <v>0</v>
      </c>
      <c r="J12" s="40">
        <f>H12+H13</f>
        <v>0</v>
      </c>
    </row>
    <row r="13" spans="1:10" ht="15.75" thickBot="1">
      <c r="A13" s="145"/>
      <c r="B13" s="55" t="s">
        <v>26</v>
      </c>
      <c r="C13" s="55"/>
      <c r="D13" s="55"/>
      <c r="E13" s="59">
        <f t="shared" si="0"/>
        <v>0</v>
      </c>
      <c r="F13" s="55">
        <v>18</v>
      </c>
      <c r="G13" s="59">
        <f t="shared" si="1"/>
        <v>0</v>
      </c>
      <c r="H13" s="63">
        <f t="shared" si="2"/>
        <v>0</v>
      </c>
      <c r="J13" s="40"/>
    </row>
    <row r="14" spans="1:10" ht="15">
      <c r="A14" s="144" t="s">
        <v>10</v>
      </c>
      <c r="B14" s="56" t="s">
        <v>25</v>
      </c>
      <c r="C14" s="56"/>
      <c r="D14" s="56"/>
      <c r="E14" s="57">
        <f t="shared" si="0"/>
        <v>0</v>
      </c>
      <c r="F14" s="56">
        <v>18</v>
      </c>
      <c r="G14" s="57">
        <f t="shared" si="1"/>
        <v>0</v>
      </c>
      <c r="H14" s="76">
        <f t="shared" si="2"/>
        <v>0</v>
      </c>
      <c r="J14" s="40">
        <f>H14+H15</f>
        <v>0</v>
      </c>
    </row>
    <row r="15" spans="1:10" ht="15.75" thickBot="1">
      <c r="A15" s="145"/>
      <c r="B15" s="55" t="s">
        <v>26</v>
      </c>
      <c r="C15" s="55"/>
      <c r="D15" s="55"/>
      <c r="E15" s="59">
        <f t="shared" si="0"/>
        <v>0</v>
      </c>
      <c r="F15" s="55">
        <v>18</v>
      </c>
      <c r="G15" s="59">
        <f t="shared" si="1"/>
        <v>0</v>
      </c>
      <c r="H15" s="63">
        <f t="shared" si="2"/>
        <v>0</v>
      </c>
      <c r="J15" s="40"/>
    </row>
    <row r="16" spans="1:12" ht="15">
      <c r="A16" s="144" t="s">
        <v>11</v>
      </c>
      <c r="B16" s="56" t="s">
        <v>25</v>
      </c>
      <c r="C16" s="56"/>
      <c r="D16" s="56"/>
      <c r="E16" s="57">
        <f t="shared" si="0"/>
        <v>0</v>
      </c>
      <c r="F16" s="56">
        <v>18</v>
      </c>
      <c r="G16" s="57">
        <f t="shared" si="1"/>
        <v>0</v>
      </c>
      <c r="H16" s="76">
        <f t="shared" si="2"/>
        <v>0</v>
      </c>
      <c r="J16" s="40">
        <f>H16+H17</f>
        <v>0</v>
      </c>
      <c r="L16" s="40"/>
    </row>
    <row r="17" spans="1:10" ht="15.75" thickBot="1">
      <c r="A17" s="145"/>
      <c r="B17" s="55" t="s">
        <v>26</v>
      </c>
      <c r="C17" s="55"/>
      <c r="D17" s="55"/>
      <c r="E17" s="59">
        <f t="shared" si="0"/>
        <v>0</v>
      </c>
      <c r="F17" s="55">
        <v>18</v>
      </c>
      <c r="G17" s="59">
        <f t="shared" si="1"/>
        <v>0</v>
      </c>
      <c r="H17" s="63">
        <f t="shared" si="2"/>
        <v>0</v>
      </c>
      <c r="J17" s="40"/>
    </row>
    <row r="18" spans="1:10" ht="15">
      <c r="A18" s="144" t="s">
        <v>12</v>
      </c>
      <c r="B18" s="56" t="s">
        <v>25</v>
      </c>
      <c r="C18" s="56"/>
      <c r="D18" s="56"/>
      <c r="E18" s="57">
        <f t="shared" si="0"/>
        <v>0</v>
      </c>
      <c r="F18" s="56">
        <v>18</v>
      </c>
      <c r="G18" s="57">
        <f t="shared" si="1"/>
        <v>0</v>
      </c>
      <c r="H18" s="76">
        <f>E18+G18</f>
        <v>0</v>
      </c>
      <c r="J18" s="40">
        <f>H18+H19</f>
        <v>0</v>
      </c>
    </row>
    <row r="19" spans="1:10" ht="15.75" thickBot="1">
      <c r="A19" s="145"/>
      <c r="B19" s="55" t="s">
        <v>26</v>
      </c>
      <c r="C19" s="55"/>
      <c r="D19" s="55"/>
      <c r="E19" s="59">
        <f t="shared" si="0"/>
        <v>0</v>
      </c>
      <c r="F19" s="55">
        <v>18</v>
      </c>
      <c r="G19" s="59">
        <f t="shared" si="1"/>
        <v>0</v>
      </c>
      <c r="H19" s="63">
        <f t="shared" si="2"/>
        <v>0</v>
      </c>
      <c r="J19" s="40"/>
    </row>
    <row r="20" spans="1:10" ht="15">
      <c r="A20" s="144" t="s">
        <v>13</v>
      </c>
      <c r="B20" s="56" t="s">
        <v>25</v>
      </c>
      <c r="C20" s="56"/>
      <c r="D20" s="56"/>
      <c r="E20" s="57">
        <f t="shared" si="0"/>
        <v>0</v>
      </c>
      <c r="F20" s="56">
        <v>18</v>
      </c>
      <c r="G20" s="57">
        <f t="shared" si="1"/>
        <v>0</v>
      </c>
      <c r="H20" s="76">
        <f t="shared" si="2"/>
        <v>0</v>
      </c>
      <c r="J20" s="40">
        <f>H20+H21</f>
        <v>0</v>
      </c>
    </row>
    <row r="21" spans="1:10" ht="15.75" thickBot="1">
      <c r="A21" s="145"/>
      <c r="B21" s="55" t="s">
        <v>26</v>
      </c>
      <c r="C21" s="55"/>
      <c r="D21" s="55"/>
      <c r="E21" s="59">
        <f t="shared" si="0"/>
        <v>0</v>
      </c>
      <c r="F21" s="55">
        <v>18</v>
      </c>
      <c r="G21" s="59">
        <f t="shared" si="1"/>
        <v>0</v>
      </c>
      <c r="H21" s="63">
        <f t="shared" si="2"/>
        <v>0</v>
      </c>
      <c r="J21" s="40"/>
    </row>
    <row r="22" spans="1:12" ht="15">
      <c r="A22" s="144" t="s">
        <v>14</v>
      </c>
      <c r="B22" s="56" t="s">
        <v>25</v>
      </c>
      <c r="C22" s="56"/>
      <c r="D22" s="56"/>
      <c r="E22" s="57">
        <f t="shared" si="0"/>
        <v>0</v>
      </c>
      <c r="F22" s="56">
        <v>18</v>
      </c>
      <c r="G22" s="57">
        <f t="shared" si="1"/>
        <v>0</v>
      </c>
      <c r="H22" s="76">
        <f t="shared" si="2"/>
        <v>0</v>
      </c>
      <c r="J22" s="40">
        <f>H22+H23</f>
        <v>0</v>
      </c>
      <c r="L22" s="40"/>
    </row>
    <row r="23" spans="1:10" ht="15.75" thickBot="1">
      <c r="A23" s="145"/>
      <c r="B23" s="55" t="s">
        <v>26</v>
      </c>
      <c r="C23" s="55"/>
      <c r="D23" s="55"/>
      <c r="E23" s="59">
        <f t="shared" si="0"/>
        <v>0</v>
      </c>
      <c r="F23" s="55">
        <v>18</v>
      </c>
      <c r="G23" s="59">
        <f t="shared" si="1"/>
        <v>0</v>
      </c>
      <c r="H23" s="63">
        <f t="shared" si="2"/>
        <v>0</v>
      </c>
      <c r="J23" s="40"/>
    </row>
    <row r="24" spans="1:10" ht="15">
      <c r="A24" s="144" t="s">
        <v>15</v>
      </c>
      <c r="B24" s="56" t="s">
        <v>25</v>
      </c>
      <c r="C24" s="56"/>
      <c r="D24" s="56"/>
      <c r="E24" s="57">
        <f t="shared" si="0"/>
        <v>0</v>
      </c>
      <c r="F24" s="56">
        <v>18</v>
      </c>
      <c r="G24" s="57">
        <f t="shared" si="1"/>
        <v>0</v>
      </c>
      <c r="H24" s="76">
        <f t="shared" si="2"/>
        <v>0</v>
      </c>
      <c r="J24" s="40">
        <f>H24+H25</f>
        <v>0</v>
      </c>
    </row>
    <row r="25" spans="1:10" ht="15.75" thickBot="1">
      <c r="A25" s="145"/>
      <c r="B25" s="55" t="s">
        <v>26</v>
      </c>
      <c r="C25" s="55"/>
      <c r="D25" s="55"/>
      <c r="E25" s="59">
        <f t="shared" si="0"/>
        <v>0</v>
      </c>
      <c r="F25" s="55">
        <v>18</v>
      </c>
      <c r="G25" s="59">
        <f t="shared" si="1"/>
        <v>0</v>
      </c>
      <c r="H25" s="63">
        <f t="shared" si="2"/>
        <v>0</v>
      </c>
      <c r="J25" s="40"/>
    </row>
    <row r="26" spans="1:10" ht="15">
      <c r="A26" s="144" t="s">
        <v>16</v>
      </c>
      <c r="B26" s="56" t="s">
        <v>25</v>
      </c>
      <c r="C26" s="56"/>
      <c r="D26" s="56"/>
      <c r="E26" s="57">
        <f t="shared" si="0"/>
        <v>0</v>
      </c>
      <c r="F26" s="56">
        <v>18</v>
      </c>
      <c r="G26" s="57">
        <f t="shared" si="1"/>
        <v>0</v>
      </c>
      <c r="H26" s="76">
        <f t="shared" si="2"/>
        <v>0</v>
      </c>
      <c r="J26" s="40">
        <f>H26+H27</f>
        <v>0</v>
      </c>
    </row>
    <row r="27" spans="1:10" ht="15.75" thickBot="1">
      <c r="A27" s="145"/>
      <c r="B27" s="55" t="s">
        <v>26</v>
      </c>
      <c r="C27" s="55"/>
      <c r="D27" s="55"/>
      <c r="E27" s="59">
        <f t="shared" si="0"/>
        <v>0</v>
      </c>
      <c r="F27" s="55">
        <v>18</v>
      </c>
      <c r="G27" s="59">
        <f t="shared" si="1"/>
        <v>0</v>
      </c>
      <c r="H27" s="63">
        <f t="shared" si="2"/>
        <v>0</v>
      </c>
      <c r="J27" s="40"/>
    </row>
    <row r="28" spans="1:12" ht="15">
      <c r="A28" s="144" t="s">
        <v>17</v>
      </c>
      <c r="B28" s="56" t="s">
        <v>25</v>
      </c>
      <c r="C28" s="56"/>
      <c r="D28" s="56"/>
      <c r="E28" s="57">
        <f t="shared" si="0"/>
        <v>0</v>
      </c>
      <c r="F28" s="56">
        <v>18</v>
      </c>
      <c r="G28" s="57">
        <f t="shared" si="1"/>
        <v>0</v>
      </c>
      <c r="H28" s="76">
        <f t="shared" si="2"/>
        <v>0</v>
      </c>
      <c r="J28" s="40">
        <f>H28+H29</f>
        <v>0</v>
      </c>
      <c r="L28" s="40"/>
    </row>
    <row r="29" spans="1:10" ht="15.75" thickBot="1">
      <c r="A29" s="145"/>
      <c r="B29" s="55" t="s">
        <v>26</v>
      </c>
      <c r="C29" s="55"/>
      <c r="D29" s="55"/>
      <c r="E29" s="59">
        <f t="shared" si="0"/>
        <v>0</v>
      </c>
      <c r="F29" s="55">
        <v>18</v>
      </c>
      <c r="G29" s="59">
        <f t="shared" si="1"/>
        <v>0</v>
      </c>
      <c r="H29" s="63">
        <f t="shared" si="2"/>
        <v>0</v>
      </c>
      <c r="J29" s="40"/>
    </row>
    <row r="30" spans="1:8" ht="29.25" customHeight="1" thickBot="1">
      <c r="A30" s="69" t="s">
        <v>21</v>
      </c>
      <c r="B30" s="70"/>
      <c r="C30" s="71">
        <f>C23+C21+C19+C17+C15+C13+C11+C9+C7</f>
        <v>165840</v>
      </c>
      <c r="D30" s="72"/>
      <c r="E30" s="90">
        <f>E29+E28+E27+E26+E25+E24+E23+E22+E21+E20+E19+E18+E17+E16+E15+E14+E13+E12+E11+E10+E9+E8+E7+E6</f>
        <v>414698.85500065435</v>
      </c>
      <c r="F30" s="72"/>
      <c r="G30" s="73"/>
      <c r="H30" s="74">
        <f>SUM(H6:H29)</f>
        <v>489344.6589007721</v>
      </c>
    </row>
    <row r="31" spans="1:8" ht="15">
      <c r="A31" s="75"/>
      <c r="B31" s="75"/>
      <c r="C31" s="75"/>
      <c r="D31" s="75"/>
      <c r="E31" s="75"/>
      <c r="F31" s="75"/>
      <c r="G31" s="75"/>
      <c r="H31" s="75"/>
    </row>
    <row r="32" spans="1:8" ht="15">
      <c r="A32" s="75"/>
      <c r="B32" s="75"/>
      <c r="C32" s="75"/>
      <c r="D32" s="75"/>
      <c r="E32" s="75"/>
      <c r="F32" s="75"/>
      <c r="G32" s="75"/>
      <c r="H32" s="75"/>
    </row>
  </sheetData>
  <sheetProtection/>
  <mergeCells count="14">
    <mergeCell ref="A2:H2"/>
    <mergeCell ref="A3:H3"/>
    <mergeCell ref="A6:A7"/>
    <mergeCell ref="A8:A9"/>
    <mergeCell ref="A10:A11"/>
    <mergeCell ref="A12:A13"/>
    <mergeCell ref="A26:A27"/>
    <mergeCell ref="A28:A29"/>
    <mergeCell ref="A14:A15"/>
    <mergeCell ref="A16:A17"/>
    <mergeCell ref="A18:A19"/>
    <mergeCell ref="A20:A21"/>
    <mergeCell ref="A22:A23"/>
    <mergeCell ref="A24:A2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J32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2.140625" style="26" customWidth="1"/>
    <col min="2" max="2" width="21.140625" style="26" customWidth="1"/>
    <col min="3" max="3" width="11.57421875" style="26" bestFit="1" customWidth="1"/>
    <col min="4" max="4" width="12.57421875" style="26" customWidth="1"/>
    <col min="5" max="5" width="12.421875" style="26" customWidth="1"/>
    <col min="6" max="6" width="9.140625" style="26" customWidth="1"/>
    <col min="7" max="7" width="12.00390625" style="26" customWidth="1"/>
    <col min="8" max="8" width="14.00390625" style="26" customWidth="1"/>
    <col min="9" max="9" width="9.140625" style="26" customWidth="1"/>
    <col min="10" max="10" width="10.00390625" style="26" bestFit="1" customWidth="1"/>
    <col min="11" max="16384" width="9.140625" style="26" customWidth="1"/>
  </cols>
  <sheetData>
    <row r="2" spans="1:8" ht="18.75">
      <c r="A2" s="141" t="s">
        <v>43</v>
      </c>
      <c r="B2" s="141"/>
      <c r="C2" s="141"/>
      <c r="D2" s="141"/>
      <c r="E2" s="141"/>
      <c r="F2" s="141"/>
      <c r="G2" s="141"/>
      <c r="H2" s="141"/>
    </row>
    <row r="3" spans="1:8" ht="18.75">
      <c r="A3" s="136" t="s">
        <v>34</v>
      </c>
      <c r="B3" s="136"/>
      <c r="C3" s="136"/>
      <c r="D3" s="136"/>
      <c r="E3" s="136"/>
      <c r="F3" s="136"/>
      <c r="G3" s="136"/>
      <c r="H3" s="136"/>
    </row>
    <row r="4" spans="1:8" ht="19.5" thickBot="1">
      <c r="A4" s="91"/>
      <c r="B4" s="91"/>
      <c r="C4" s="91"/>
      <c r="D4" s="91"/>
      <c r="E4" s="91"/>
      <c r="F4" s="91"/>
      <c r="G4" s="91"/>
      <c r="H4" s="91"/>
    </row>
    <row r="5" spans="1:8" ht="39" thickBot="1">
      <c r="A5" s="17" t="s">
        <v>24</v>
      </c>
      <c r="B5" s="18" t="s">
        <v>22</v>
      </c>
      <c r="C5" s="19" t="s">
        <v>18</v>
      </c>
      <c r="D5" s="19" t="s">
        <v>2</v>
      </c>
      <c r="E5" s="18" t="s">
        <v>3</v>
      </c>
      <c r="F5" s="19" t="s">
        <v>20</v>
      </c>
      <c r="G5" s="19" t="s">
        <v>4</v>
      </c>
      <c r="H5" s="20" t="s">
        <v>5</v>
      </c>
    </row>
    <row r="6" spans="1:10" ht="15.75" thickBot="1">
      <c r="A6" s="144" t="s">
        <v>6</v>
      </c>
      <c r="B6" s="55" t="s">
        <v>29</v>
      </c>
      <c r="C6" s="56"/>
      <c r="D6" s="55">
        <v>277.28</v>
      </c>
      <c r="E6" s="57">
        <f>C6*D6</f>
        <v>0</v>
      </c>
      <c r="F6" s="56">
        <v>18</v>
      </c>
      <c r="G6" s="57">
        <f>E6*F6/100</f>
        <v>0</v>
      </c>
      <c r="H6" s="58">
        <f>E6+G6</f>
        <v>0</v>
      </c>
      <c r="J6" s="40">
        <f>H6+H7</f>
        <v>0</v>
      </c>
    </row>
    <row r="7" spans="1:10" ht="15.75" thickBot="1">
      <c r="A7" s="145"/>
      <c r="B7" s="55" t="s">
        <v>30</v>
      </c>
      <c r="C7" s="55"/>
      <c r="D7" s="55">
        <v>277.28</v>
      </c>
      <c r="E7" s="59">
        <f aca="true" t="shared" si="0" ref="E7:E29">C7*D7</f>
        <v>0</v>
      </c>
      <c r="F7" s="55">
        <v>18</v>
      </c>
      <c r="G7" s="59">
        <f aca="true" t="shared" si="1" ref="G7:G29">E7*F7/100</f>
        <v>0</v>
      </c>
      <c r="H7" s="60">
        <f aca="true" t="shared" si="2" ref="H7:H29">E7+G7</f>
        <v>0</v>
      </c>
      <c r="J7" s="40"/>
    </row>
    <row r="8" spans="1:10" ht="15.75" thickBot="1">
      <c r="A8" s="144" t="s">
        <v>7</v>
      </c>
      <c r="B8" s="55" t="s">
        <v>29</v>
      </c>
      <c r="C8" s="56"/>
      <c r="D8" s="55">
        <v>277.28</v>
      </c>
      <c r="E8" s="57">
        <f t="shared" si="0"/>
        <v>0</v>
      </c>
      <c r="F8" s="56">
        <v>18</v>
      </c>
      <c r="G8" s="57">
        <f t="shared" si="1"/>
        <v>0</v>
      </c>
      <c r="H8" s="58">
        <f>G8+E8</f>
        <v>0</v>
      </c>
      <c r="J8" s="40">
        <f>H8+H9</f>
        <v>0</v>
      </c>
    </row>
    <row r="9" spans="1:10" ht="15.75" thickBot="1">
      <c r="A9" s="145"/>
      <c r="B9" s="55" t="s">
        <v>30</v>
      </c>
      <c r="C9" s="56"/>
      <c r="D9" s="55">
        <v>277.28</v>
      </c>
      <c r="E9" s="59">
        <f t="shared" si="0"/>
        <v>0</v>
      </c>
      <c r="F9" s="55">
        <v>18</v>
      </c>
      <c r="G9" s="59">
        <f t="shared" si="1"/>
        <v>0</v>
      </c>
      <c r="H9" s="60">
        <f t="shared" si="2"/>
        <v>0</v>
      </c>
      <c r="J9" s="40"/>
    </row>
    <row r="10" spans="1:10" ht="15.75" thickBot="1">
      <c r="A10" s="144" t="s">
        <v>8</v>
      </c>
      <c r="B10" s="55" t="s">
        <v>29</v>
      </c>
      <c r="C10" s="56"/>
      <c r="D10" s="55">
        <v>277.28</v>
      </c>
      <c r="E10" s="57">
        <f t="shared" si="0"/>
        <v>0</v>
      </c>
      <c r="F10" s="56">
        <v>18</v>
      </c>
      <c r="G10" s="57">
        <f t="shared" si="1"/>
        <v>0</v>
      </c>
      <c r="H10" s="58">
        <f t="shared" si="2"/>
        <v>0</v>
      </c>
      <c r="J10" s="40">
        <f>H10+H11</f>
        <v>0</v>
      </c>
    </row>
    <row r="11" spans="1:10" ht="15.75" thickBot="1">
      <c r="A11" s="145"/>
      <c r="B11" s="55" t="s">
        <v>30</v>
      </c>
      <c r="C11" s="55"/>
      <c r="D11" s="55">
        <v>277.28</v>
      </c>
      <c r="E11" s="59">
        <f t="shared" si="0"/>
        <v>0</v>
      </c>
      <c r="F11" s="55">
        <v>18</v>
      </c>
      <c r="G11" s="59">
        <f t="shared" si="1"/>
        <v>0</v>
      </c>
      <c r="H11" s="60">
        <f t="shared" si="2"/>
        <v>0</v>
      </c>
      <c r="J11" s="40"/>
    </row>
    <row r="12" spans="1:10" ht="15.75" thickBot="1">
      <c r="A12" s="144" t="s">
        <v>9</v>
      </c>
      <c r="B12" s="55" t="s">
        <v>29</v>
      </c>
      <c r="C12" s="56"/>
      <c r="D12" s="55">
        <v>277.28</v>
      </c>
      <c r="E12" s="57">
        <f t="shared" si="0"/>
        <v>0</v>
      </c>
      <c r="F12" s="56">
        <v>18</v>
      </c>
      <c r="G12" s="57">
        <f t="shared" si="1"/>
        <v>0</v>
      </c>
      <c r="H12" s="58">
        <f t="shared" si="2"/>
        <v>0</v>
      </c>
      <c r="J12" s="40">
        <f>H12+H13</f>
        <v>0</v>
      </c>
    </row>
    <row r="13" spans="1:10" ht="15.75" thickBot="1">
      <c r="A13" s="145"/>
      <c r="B13" s="55" t="s">
        <v>30</v>
      </c>
      <c r="C13" s="55"/>
      <c r="D13" s="55">
        <v>277.28</v>
      </c>
      <c r="E13" s="59">
        <f t="shared" si="0"/>
        <v>0</v>
      </c>
      <c r="F13" s="55">
        <v>18</v>
      </c>
      <c r="G13" s="59">
        <f t="shared" si="1"/>
        <v>0</v>
      </c>
      <c r="H13" s="60">
        <f t="shared" si="2"/>
        <v>0</v>
      </c>
      <c r="J13" s="40"/>
    </row>
    <row r="14" spans="1:10" ht="15.75" thickBot="1">
      <c r="A14" s="144" t="s">
        <v>10</v>
      </c>
      <c r="B14" s="55" t="s">
        <v>29</v>
      </c>
      <c r="C14" s="56"/>
      <c r="D14" s="55">
        <v>277.28</v>
      </c>
      <c r="E14" s="57">
        <f t="shared" si="0"/>
        <v>0</v>
      </c>
      <c r="F14" s="56">
        <v>18</v>
      </c>
      <c r="G14" s="57">
        <f t="shared" si="1"/>
        <v>0</v>
      </c>
      <c r="H14" s="58">
        <f t="shared" si="2"/>
        <v>0</v>
      </c>
      <c r="J14" s="40">
        <f>H14+H15</f>
        <v>0</v>
      </c>
    </row>
    <row r="15" spans="1:10" ht="15.75" thickBot="1">
      <c r="A15" s="145"/>
      <c r="B15" s="55" t="s">
        <v>30</v>
      </c>
      <c r="C15" s="55"/>
      <c r="D15" s="55">
        <v>277.28</v>
      </c>
      <c r="E15" s="59">
        <f t="shared" si="0"/>
        <v>0</v>
      </c>
      <c r="F15" s="55">
        <v>18</v>
      </c>
      <c r="G15" s="59">
        <f t="shared" si="1"/>
        <v>0</v>
      </c>
      <c r="H15" s="60">
        <f t="shared" si="2"/>
        <v>0</v>
      </c>
      <c r="J15" s="40"/>
    </row>
    <row r="16" spans="1:10" ht="15.75" thickBot="1">
      <c r="A16" s="144" t="s">
        <v>11</v>
      </c>
      <c r="B16" s="55" t="s">
        <v>29</v>
      </c>
      <c r="C16" s="56"/>
      <c r="D16" s="55">
        <v>277.28</v>
      </c>
      <c r="E16" s="57">
        <f t="shared" si="0"/>
        <v>0</v>
      </c>
      <c r="F16" s="56">
        <v>18</v>
      </c>
      <c r="G16" s="57">
        <f t="shared" si="1"/>
        <v>0</v>
      </c>
      <c r="H16" s="58">
        <f t="shared" si="2"/>
        <v>0</v>
      </c>
      <c r="J16" s="40">
        <f>H16+H17</f>
        <v>0</v>
      </c>
    </row>
    <row r="17" spans="1:10" ht="15.75" thickBot="1">
      <c r="A17" s="145"/>
      <c r="B17" s="55" t="s">
        <v>30</v>
      </c>
      <c r="C17" s="55"/>
      <c r="D17" s="55">
        <v>277.28</v>
      </c>
      <c r="E17" s="59">
        <f t="shared" si="0"/>
        <v>0</v>
      </c>
      <c r="F17" s="55">
        <v>18</v>
      </c>
      <c r="G17" s="59">
        <f t="shared" si="1"/>
        <v>0</v>
      </c>
      <c r="H17" s="60">
        <f t="shared" si="2"/>
        <v>0</v>
      </c>
      <c r="J17" s="40"/>
    </row>
    <row r="18" spans="1:10" ht="15.75" thickBot="1">
      <c r="A18" s="144" t="s">
        <v>12</v>
      </c>
      <c r="B18" s="55" t="s">
        <v>29</v>
      </c>
      <c r="C18" s="56"/>
      <c r="D18" s="55">
        <v>277.28</v>
      </c>
      <c r="E18" s="57">
        <f t="shared" si="0"/>
        <v>0</v>
      </c>
      <c r="F18" s="56">
        <v>18</v>
      </c>
      <c r="G18" s="57">
        <f t="shared" si="1"/>
        <v>0</v>
      </c>
      <c r="H18" s="58">
        <f t="shared" si="2"/>
        <v>0</v>
      </c>
      <c r="J18" s="40">
        <f>H18+H19</f>
        <v>0</v>
      </c>
    </row>
    <row r="19" spans="1:10" ht="15.75" thickBot="1">
      <c r="A19" s="145"/>
      <c r="B19" s="55" t="s">
        <v>30</v>
      </c>
      <c r="C19" s="55"/>
      <c r="D19" s="55">
        <v>277.28</v>
      </c>
      <c r="E19" s="59">
        <f t="shared" si="0"/>
        <v>0</v>
      </c>
      <c r="F19" s="55">
        <v>18</v>
      </c>
      <c r="G19" s="59">
        <f t="shared" si="1"/>
        <v>0</v>
      </c>
      <c r="H19" s="60">
        <f t="shared" si="2"/>
        <v>0</v>
      </c>
      <c r="J19" s="40"/>
    </row>
    <row r="20" spans="1:10" ht="15.75" thickBot="1">
      <c r="A20" s="144" t="s">
        <v>13</v>
      </c>
      <c r="B20" s="55" t="s">
        <v>29</v>
      </c>
      <c r="C20" s="56"/>
      <c r="D20" s="55">
        <v>277.28</v>
      </c>
      <c r="E20" s="57">
        <f t="shared" si="0"/>
        <v>0</v>
      </c>
      <c r="F20" s="56">
        <v>18</v>
      </c>
      <c r="G20" s="57">
        <f t="shared" si="1"/>
        <v>0</v>
      </c>
      <c r="H20" s="58">
        <f t="shared" si="2"/>
        <v>0</v>
      </c>
      <c r="J20" s="40">
        <f>H20+H21</f>
        <v>0</v>
      </c>
    </row>
    <row r="21" spans="1:10" ht="15.75" thickBot="1">
      <c r="A21" s="145"/>
      <c r="B21" s="55" t="s">
        <v>30</v>
      </c>
      <c r="C21" s="55"/>
      <c r="D21" s="55">
        <v>277.28</v>
      </c>
      <c r="E21" s="59">
        <f t="shared" si="0"/>
        <v>0</v>
      </c>
      <c r="F21" s="55">
        <v>18</v>
      </c>
      <c r="G21" s="59">
        <f t="shared" si="1"/>
        <v>0</v>
      </c>
      <c r="H21" s="60">
        <f t="shared" si="2"/>
        <v>0</v>
      </c>
      <c r="J21" s="40"/>
    </row>
    <row r="22" spans="1:10" ht="15.75" thickBot="1">
      <c r="A22" s="144" t="s">
        <v>14</v>
      </c>
      <c r="B22" s="55" t="s">
        <v>29</v>
      </c>
      <c r="C22" s="56"/>
      <c r="D22" s="55">
        <v>277.28</v>
      </c>
      <c r="E22" s="57">
        <f t="shared" si="0"/>
        <v>0</v>
      </c>
      <c r="F22" s="56">
        <v>18</v>
      </c>
      <c r="G22" s="57">
        <f t="shared" si="1"/>
        <v>0</v>
      </c>
      <c r="H22" s="58">
        <f t="shared" si="2"/>
        <v>0</v>
      </c>
      <c r="J22" s="40">
        <f>H22+H23</f>
        <v>0</v>
      </c>
    </row>
    <row r="23" spans="1:10" ht="15.75" thickBot="1">
      <c r="A23" s="145"/>
      <c r="B23" s="55" t="s">
        <v>30</v>
      </c>
      <c r="C23" s="55"/>
      <c r="D23" s="55">
        <v>277.28</v>
      </c>
      <c r="E23" s="59">
        <f t="shared" si="0"/>
        <v>0</v>
      </c>
      <c r="F23" s="55">
        <v>18</v>
      </c>
      <c r="G23" s="59">
        <f t="shared" si="1"/>
        <v>0</v>
      </c>
      <c r="H23" s="60">
        <f t="shared" si="2"/>
        <v>0</v>
      </c>
      <c r="J23" s="40"/>
    </row>
    <row r="24" spans="1:10" ht="15.75" thickBot="1">
      <c r="A24" s="144" t="s">
        <v>15</v>
      </c>
      <c r="B24" s="55" t="s">
        <v>29</v>
      </c>
      <c r="C24" s="56"/>
      <c r="D24" s="55">
        <v>277.28</v>
      </c>
      <c r="E24" s="57">
        <f t="shared" si="0"/>
        <v>0</v>
      </c>
      <c r="F24" s="56">
        <v>18</v>
      </c>
      <c r="G24" s="57">
        <f t="shared" si="1"/>
        <v>0</v>
      </c>
      <c r="H24" s="58">
        <f t="shared" si="2"/>
        <v>0</v>
      </c>
      <c r="J24" s="40">
        <f>H24+H25</f>
        <v>0</v>
      </c>
    </row>
    <row r="25" spans="1:10" ht="15.75" thickBot="1">
      <c r="A25" s="145"/>
      <c r="B25" s="55" t="s">
        <v>30</v>
      </c>
      <c r="C25" s="55"/>
      <c r="D25" s="55">
        <v>277.28</v>
      </c>
      <c r="E25" s="59">
        <f t="shared" si="0"/>
        <v>0</v>
      </c>
      <c r="F25" s="55">
        <v>18</v>
      </c>
      <c r="G25" s="59">
        <f t="shared" si="1"/>
        <v>0</v>
      </c>
      <c r="H25" s="60">
        <f t="shared" si="2"/>
        <v>0</v>
      </c>
      <c r="J25" s="40"/>
    </row>
    <row r="26" spans="1:10" ht="15.75" thickBot="1">
      <c r="A26" s="144" t="s">
        <v>16</v>
      </c>
      <c r="B26" s="55" t="s">
        <v>29</v>
      </c>
      <c r="C26" s="56"/>
      <c r="D26" s="55">
        <v>277.28</v>
      </c>
      <c r="E26" s="57">
        <f t="shared" si="0"/>
        <v>0</v>
      </c>
      <c r="F26" s="56">
        <v>18</v>
      </c>
      <c r="G26" s="57">
        <f t="shared" si="1"/>
        <v>0</v>
      </c>
      <c r="H26" s="58">
        <f t="shared" si="2"/>
        <v>0</v>
      </c>
      <c r="J26" s="40">
        <f>H26+H27</f>
        <v>0</v>
      </c>
    </row>
    <row r="27" spans="1:10" ht="15.75" thickBot="1">
      <c r="A27" s="145"/>
      <c r="B27" s="55" t="s">
        <v>30</v>
      </c>
      <c r="C27" s="55"/>
      <c r="D27" s="55">
        <v>277.28</v>
      </c>
      <c r="E27" s="59">
        <f t="shared" si="0"/>
        <v>0</v>
      </c>
      <c r="F27" s="55">
        <v>18</v>
      </c>
      <c r="G27" s="59">
        <f t="shared" si="1"/>
        <v>0</v>
      </c>
      <c r="H27" s="60">
        <f t="shared" si="2"/>
        <v>0</v>
      </c>
      <c r="J27" s="40"/>
    </row>
    <row r="28" spans="1:10" ht="15.75" thickBot="1">
      <c r="A28" s="144" t="s">
        <v>17</v>
      </c>
      <c r="B28" s="55" t="s">
        <v>29</v>
      </c>
      <c r="C28" s="56"/>
      <c r="D28" s="55">
        <v>277.28</v>
      </c>
      <c r="E28" s="57">
        <f t="shared" si="0"/>
        <v>0</v>
      </c>
      <c r="F28" s="56">
        <v>18</v>
      </c>
      <c r="G28" s="57">
        <f t="shared" si="1"/>
        <v>0</v>
      </c>
      <c r="H28" s="58">
        <f t="shared" si="2"/>
        <v>0</v>
      </c>
      <c r="J28" s="40">
        <f>H28+H29</f>
        <v>0</v>
      </c>
    </row>
    <row r="29" spans="1:10" ht="15.75" thickBot="1">
      <c r="A29" s="145"/>
      <c r="B29" s="55" t="s">
        <v>30</v>
      </c>
      <c r="C29" s="55"/>
      <c r="D29" s="55">
        <v>277.28</v>
      </c>
      <c r="E29" s="59">
        <f t="shared" si="0"/>
        <v>0</v>
      </c>
      <c r="F29" s="55">
        <v>18</v>
      </c>
      <c r="G29" s="59">
        <f t="shared" si="1"/>
        <v>0</v>
      </c>
      <c r="H29" s="60">
        <f t="shared" si="2"/>
        <v>0</v>
      </c>
      <c r="J29" s="40"/>
    </row>
    <row r="30" spans="1:8" ht="29.25" customHeight="1" thickBot="1">
      <c r="A30" s="27" t="s">
        <v>21</v>
      </c>
      <c r="B30" s="31"/>
      <c r="C30" s="39"/>
      <c r="D30" s="36"/>
      <c r="E30" s="90">
        <f>E29+E28+E27+E26+E25+E24+E23+E22+E21+E20+E19+E18+E17+E16+E15+E14+E13+E12+E11+E10+E9+E8+E7+E6</f>
        <v>0</v>
      </c>
      <c r="F30" s="36"/>
      <c r="G30" s="37"/>
      <c r="H30" s="38">
        <f>SUM(H6:H29)</f>
        <v>0</v>
      </c>
    </row>
    <row r="32" spans="1:2" ht="15">
      <c r="A32" s="54"/>
      <c r="B32" s="54"/>
    </row>
  </sheetData>
  <sheetProtection/>
  <mergeCells count="14">
    <mergeCell ref="A2:H2"/>
    <mergeCell ref="A3:H3"/>
    <mergeCell ref="A6:A7"/>
    <mergeCell ref="A8:A9"/>
    <mergeCell ref="A10:A11"/>
    <mergeCell ref="A12:A13"/>
    <mergeCell ref="A26:A27"/>
    <mergeCell ref="A28:A29"/>
    <mergeCell ref="A14:A15"/>
    <mergeCell ref="A16:A17"/>
    <mergeCell ref="A18:A19"/>
    <mergeCell ref="A20:A21"/>
    <mergeCell ref="A22:A23"/>
    <mergeCell ref="A24: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N30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2.28125" style="0" customWidth="1"/>
    <col min="2" max="2" width="9.421875" style="0" customWidth="1"/>
    <col min="3" max="3" width="17.28125" style="0" customWidth="1"/>
    <col min="4" max="4" width="8.28125" style="0" customWidth="1"/>
    <col min="5" max="5" width="9.00390625" style="0" customWidth="1"/>
    <col min="6" max="6" width="10.28125" style="0" customWidth="1"/>
    <col min="7" max="7" width="7.00390625" style="0" customWidth="1"/>
    <col min="8" max="8" width="10.28125" style="0" customWidth="1"/>
    <col min="9" max="9" width="12.7109375" style="0" customWidth="1"/>
    <col min="10" max="10" width="15.7109375" style="0" customWidth="1"/>
    <col min="11" max="11" width="13.00390625" style="0" customWidth="1"/>
  </cols>
  <sheetData>
    <row r="1" ht="16.5">
      <c r="H1" s="2"/>
    </row>
    <row r="2" spans="2:9" ht="15" customHeight="1">
      <c r="B2" s="135" t="s">
        <v>27</v>
      </c>
      <c r="C2" s="135"/>
      <c r="D2" s="135"/>
      <c r="E2" s="135"/>
      <c r="F2" s="135"/>
      <c r="G2" s="135"/>
      <c r="H2" s="135"/>
      <c r="I2" s="135"/>
    </row>
    <row r="3" spans="2:9" ht="15" customHeight="1">
      <c r="B3" s="3"/>
      <c r="C3" s="3"/>
      <c r="D3" s="3"/>
      <c r="E3" s="3"/>
      <c r="F3" s="3"/>
      <c r="G3" s="3"/>
      <c r="H3" s="3"/>
      <c r="I3" s="3"/>
    </row>
    <row r="4" spans="2:9" ht="15" customHeight="1" thickBot="1">
      <c r="B4" s="3"/>
      <c r="C4" s="3"/>
      <c r="D4" s="3"/>
      <c r="E4" s="3"/>
      <c r="F4" s="3"/>
      <c r="G4" s="3"/>
      <c r="H4" s="3"/>
      <c r="I4" s="3"/>
    </row>
    <row r="5" spans="2:14" ht="61.5" customHeight="1" thickBot="1">
      <c r="B5" s="17" t="s">
        <v>24</v>
      </c>
      <c r="C5" s="18" t="s">
        <v>22</v>
      </c>
      <c r="D5" s="19" t="s">
        <v>18</v>
      </c>
      <c r="E5" s="19" t="s">
        <v>2</v>
      </c>
      <c r="F5" s="18" t="s">
        <v>3</v>
      </c>
      <c r="G5" s="19" t="s">
        <v>20</v>
      </c>
      <c r="H5" s="19" t="s">
        <v>4</v>
      </c>
      <c r="I5" s="20" t="s">
        <v>5</v>
      </c>
      <c r="J5" s="1"/>
      <c r="K5" s="1"/>
      <c r="L5" s="1"/>
      <c r="M5" s="1"/>
      <c r="N5" s="1"/>
    </row>
    <row r="6" spans="2:9" ht="15">
      <c r="B6" s="132" t="s">
        <v>6</v>
      </c>
      <c r="C6" s="21" t="s">
        <v>0</v>
      </c>
      <c r="D6" s="21">
        <v>260</v>
      </c>
      <c r="E6" s="21">
        <v>2.05353</v>
      </c>
      <c r="F6" s="28">
        <f>D6*E6</f>
        <v>533.9177999999999</v>
      </c>
      <c r="G6" s="21">
        <v>18</v>
      </c>
      <c r="H6" s="28">
        <f>F6*G6/100</f>
        <v>96.105204</v>
      </c>
      <c r="I6" s="25">
        <f>F6+H6</f>
        <v>630.0230039999999</v>
      </c>
    </row>
    <row r="7" spans="2:9" ht="15.75" thickBot="1">
      <c r="B7" s="133"/>
      <c r="C7" s="23" t="s">
        <v>1</v>
      </c>
      <c r="D7" s="23"/>
      <c r="E7" s="23"/>
      <c r="F7" s="29">
        <f aca="true" t="shared" si="0" ref="F7:F29">D7*E7</f>
        <v>0</v>
      </c>
      <c r="G7" s="23">
        <v>18</v>
      </c>
      <c r="H7" s="29">
        <f aca="true" t="shared" si="1" ref="H7:H29">F7*G7/100</f>
        <v>0</v>
      </c>
      <c r="I7" s="24">
        <f aca="true" t="shared" si="2" ref="I7:I29">F7+H7</f>
        <v>0</v>
      </c>
    </row>
    <row r="8" spans="2:9" ht="15">
      <c r="B8" s="132" t="s">
        <v>7</v>
      </c>
      <c r="C8" s="21" t="s">
        <v>0</v>
      </c>
      <c r="D8" s="21">
        <v>71</v>
      </c>
      <c r="E8" s="21">
        <v>2.21236</v>
      </c>
      <c r="F8" s="28">
        <f t="shared" si="0"/>
        <v>157.07756</v>
      </c>
      <c r="G8" s="21">
        <v>18</v>
      </c>
      <c r="H8" s="28">
        <f t="shared" si="1"/>
        <v>28.2739608</v>
      </c>
      <c r="I8" s="25">
        <f t="shared" si="2"/>
        <v>185.3515208</v>
      </c>
    </row>
    <row r="9" spans="2:9" ht="15.75" thickBot="1">
      <c r="B9" s="133"/>
      <c r="C9" s="23" t="s">
        <v>1</v>
      </c>
      <c r="D9" s="23"/>
      <c r="E9" s="23"/>
      <c r="F9" s="29">
        <f t="shared" si="0"/>
        <v>0</v>
      </c>
      <c r="G9" s="23">
        <v>18</v>
      </c>
      <c r="H9" s="29">
        <f t="shared" si="1"/>
        <v>0</v>
      </c>
      <c r="I9" s="24">
        <f t="shared" si="2"/>
        <v>0</v>
      </c>
    </row>
    <row r="10" spans="2:9" ht="15">
      <c r="B10" s="132" t="s">
        <v>8</v>
      </c>
      <c r="C10" s="21" t="s">
        <v>0</v>
      </c>
      <c r="D10" s="21">
        <v>73</v>
      </c>
      <c r="E10" s="21">
        <v>2.1754</v>
      </c>
      <c r="F10" s="28">
        <f t="shared" si="0"/>
        <v>158.80419999999998</v>
      </c>
      <c r="G10" s="21">
        <v>18</v>
      </c>
      <c r="H10" s="28">
        <f t="shared" si="1"/>
        <v>28.584756</v>
      </c>
      <c r="I10" s="25">
        <f t="shared" si="2"/>
        <v>187.38895599999998</v>
      </c>
    </row>
    <row r="11" spans="2:9" ht="15.75" thickBot="1">
      <c r="B11" s="133"/>
      <c r="C11" s="23" t="s">
        <v>1</v>
      </c>
      <c r="D11" s="23"/>
      <c r="E11" s="23"/>
      <c r="F11" s="29">
        <f t="shared" si="0"/>
        <v>0</v>
      </c>
      <c r="G11" s="23">
        <v>18</v>
      </c>
      <c r="H11" s="29">
        <f t="shared" si="1"/>
        <v>0</v>
      </c>
      <c r="I11" s="24">
        <f t="shared" si="2"/>
        <v>0</v>
      </c>
    </row>
    <row r="12" spans="2:9" ht="15">
      <c r="B12" s="132" t="s">
        <v>9</v>
      </c>
      <c r="C12" s="21" t="s">
        <v>0</v>
      </c>
      <c r="D12" s="21">
        <v>200</v>
      </c>
      <c r="E12" s="21">
        <v>2.08865</v>
      </c>
      <c r="F12" s="28">
        <f t="shared" si="0"/>
        <v>417.72999999999996</v>
      </c>
      <c r="G12" s="21">
        <v>18</v>
      </c>
      <c r="H12" s="28">
        <f t="shared" si="1"/>
        <v>75.19139999999999</v>
      </c>
      <c r="I12" s="25">
        <f t="shared" si="2"/>
        <v>492.92139999999995</v>
      </c>
    </row>
    <row r="13" spans="2:9" ht="15.75" thickBot="1">
      <c r="B13" s="133"/>
      <c r="C13" s="23" t="s">
        <v>1</v>
      </c>
      <c r="D13" s="23">
        <v>18</v>
      </c>
      <c r="E13" s="23">
        <v>1.29649</v>
      </c>
      <c r="F13" s="29">
        <f t="shared" si="0"/>
        <v>23.33682</v>
      </c>
      <c r="G13" s="23">
        <v>18</v>
      </c>
      <c r="H13" s="29">
        <f t="shared" si="1"/>
        <v>4.2006276</v>
      </c>
      <c r="I13" s="24">
        <f t="shared" si="2"/>
        <v>27.5374476</v>
      </c>
    </row>
    <row r="14" spans="2:9" ht="15">
      <c r="B14" s="132" t="s">
        <v>10</v>
      </c>
      <c r="C14" s="21" t="s">
        <v>0</v>
      </c>
      <c r="D14" s="21">
        <v>178</v>
      </c>
      <c r="E14" s="21">
        <v>2.16608</v>
      </c>
      <c r="F14" s="28">
        <f t="shared" si="0"/>
        <v>385.56224</v>
      </c>
      <c r="G14" s="21">
        <v>18</v>
      </c>
      <c r="H14" s="28">
        <f t="shared" si="1"/>
        <v>69.4012032</v>
      </c>
      <c r="I14" s="25">
        <f t="shared" si="2"/>
        <v>454.9634432</v>
      </c>
    </row>
    <row r="15" spans="2:9" ht="15.75" thickBot="1">
      <c r="B15" s="133"/>
      <c r="C15" s="23" t="s">
        <v>1</v>
      </c>
      <c r="D15" s="23"/>
      <c r="E15" s="23"/>
      <c r="F15" s="29">
        <f t="shared" si="0"/>
        <v>0</v>
      </c>
      <c r="G15" s="23">
        <v>18</v>
      </c>
      <c r="H15" s="29">
        <f t="shared" si="1"/>
        <v>0</v>
      </c>
      <c r="I15" s="24">
        <f t="shared" si="2"/>
        <v>0</v>
      </c>
    </row>
    <row r="16" spans="2:9" ht="15">
      <c r="B16" s="132" t="s">
        <v>11</v>
      </c>
      <c r="C16" s="21" t="s">
        <v>0</v>
      </c>
      <c r="D16" s="21">
        <v>161</v>
      </c>
      <c r="E16" s="21">
        <v>2.1812</v>
      </c>
      <c r="F16" s="28">
        <f t="shared" si="0"/>
        <v>351.1732</v>
      </c>
      <c r="G16" s="21">
        <v>18</v>
      </c>
      <c r="H16" s="28">
        <f t="shared" si="1"/>
        <v>63.211176</v>
      </c>
      <c r="I16" s="25">
        <f t="shared" si="2"/>
        <v>414.38437600000003</v>
      </c>
    </row>
    <row r="17" spans="2:9" ht="15.75" thickBot="1">
      <c r="B17" s="133"/>
      <c r="C17" s="23" t="s">
        <v>1</v>
      </c>
      <c r="D17" s="23"/>
      <c r="E17" s="23"/>
      <c r="F17" s="29">
        <f t="shared" si="0"/>
        <v>0</v>
      </c>
      <c r="G17" s="23">
        <v>18</v>
      </c>
      <c r="H17" s="29">
        <f t="shared" si="1"/>
        <v>0</v>
      </c>
      <c r="I17" s="24">
        <f t="shared" si="2"/>
        <v>0</v>
      </c>
    </row>
    <row r="18" spans="2:9" ht="15">
      <c r="B18" s="132" t="s">
        <v>12</v>
      </c>
      <c r="C18" s="21" t="s">
        <v>0</v>
      </c>
      <c r="D18" s="21">
        <v>179</v>
      </c>
      <c r="E18" s="21">
        <v>3.53004</v>
      </c>
      <c r="F18" s="28">
        <f t="shared" si="0"/>
        <v>631.87716</v>
      </c>
      <c r="G18" s="21">
        <v>18</v>
      </c>
      <c r="H18" s="28">
        <f t="shared" si="1"/>
        <v>113.73788880000001</v>
      </c>
      <c r="I18" s="25">
        <f t="shared" si="2"/>
        <v>745.6150488000001</v>
      </c>
    </row>
    <row r="19" spans="2:9" ht="15.75" thickBot="1">
      <c r="B19" s="133"/>
      <c r="C19" s="23" t="s">
        <v>1</v>
      </c>
      <c r="D19" s="23"/>
      <c r="E19" s="23"/>
      <c r="F19" s="29">
        <f t="shared" si="0"/>
        <v>0</v>
      </c>
      <c r="G19" s="23">
        <v>18</v>
      </c>
      <c r="H19" s="29">
        <f t="shared" si="1"/>
        <v>0</v>
      </c>
      <c r="I19" s="24">
        <f t="shared" si="2"/>
        <v>0</v>
      </c>
    </row>
    <row r="20" spans="2:9" ht="15">
      <c r="B20" s="132" t="s">
        <v>13</v>
      </c>
      <c r="C20" s="21" t="s">
        <v>0</v>
      </c>
      <c r="D20" s="21">
        <v>174</v>
      </c>
      <c r="E20" s="21">
        <v>3.61094</v>
      </c>
      <c r="F20" s="28">
        <f t="shared" si="0"/>
        <v>628.30356</v>
      </c>
      <c r="G20" s="21">
        <v>18</v>
      </c>
      <c r="H20" s="28">
        <f t="shared" si="1"/>
        <v>113.0946408</v>
      </c>
      <c r="I20" s="25">
        <f t="shared" si="2"/>
        <v>741.3982007999999</v>
      </c>
    </row>
    <row r="21" spans="2:9" ht="15.75" thickBot="1">
      <c r="B21" s="133"/>
      <c r="C21" s="23" t="s">
        <v>1</v>
      </c>
      <c r="D21" s="23"/>
      <c r="E21" s="23"/>
      <c r="F21" s="29">
        <f t="shared" si="0"/>
        <v>0</v>
      </c>
      <c r="G21" s="23">
        <v>18</v>
      </c>
      <c r="H21" s="29">
        <f t="shared" si="1"/>
        <v>0</v>
      </c>
      <c r="I21" s="24">
        <f t="shared" si="2"/>
        <v>0</v>
      </c>
    </row>
    <row r="22" spans="2:9" ht="15">
      <c r="B22" s="132" t="s">
        <v>14</v>
      </c>
      <c r="C22" s="21" t="s">
        <v>0</v>
      </c>
      <c r="D22" s="21">
        <v>195</v>
      </c>
      <c r="E22" s="21">
        <v>3.57008</v>
      </c>
      <c r="F22" s="28">
        <f t="shared" si="0"/>
        <v>696.1656</v>
      </c>
      <c r="G22" s="21">
        <v>18</v>
      </c>
      <c r="H22" s="28">
        <f t="shared" si="1"/>
        <v>125.30980800000002</v>
      </c>
      <c r="I22" s="25">
        <f t="shared" si="2"/>
        <v>821.475408</v>
      </c>
    </row>
    <row r="23" spans="2:9" ht="15.75" thickBot="1">
      <c r="B23" s="133"/>
      <c r="C23" s="23" t="s">
        <v>1</v>
      </c>
      <c r="D23" s="23"/>
      <c r="E23" s="23"/>
      <c r="F23" s="29">
        <f t="shared" si="0"/>
        <v>0</v>
      </c>
      <c r="G23" s="23">
        <v>18</v>
      </c>
      <c r="H23" s="29">
        <f t="shared" si="1"/>
        <v>0</v>
      </c>
      <c r="I23" s="24">
        <f t="shared" si="2"/>
        <v>0</v>
      </c>
    </row>
    <row r="24" spans="2:9" ht="15">
      <c r="B24" s="132" t="s">
        <v>15</v>
      </c>
      <c r="C24" s="21" t="s">
        <v>0</v>
      </c>
      <c r="D24" s="21">
        <v>200</v>
      </c>
      <c r="E24" s="21">
        <v>3.60431</v>
      </c>
      <c r="F24" s="28">
        <f t="shared" si="0"/>
        <v>720.862</v>
      </c>
      <c r="G24" s="21">
        <v>18</v>
      </c>
      <c r="H24" s="28">
        <f t="shared" si="1"/>
        <v>129.75516</v>
      </c>
      <c r="I24" s="25">
        <f t="shared" si="2"/>
        <v>850.61716</v>
      </c>
    </row>
    <row r="25" spans="2:9" ht="15.75" thickBot="1">
      <c r="B25" s="133"/>
      <c r="C25" s="23" t="s">
        <v>1</v>
      </c>
      <c r="D25" s="23">
        <v>32</v>
      </c>
      <c r="E25" s="23">
        <v>1.52297</v>
      </c>
      <c r="F25" s="29">
        <f t="shared" si="0"/>
        <v>48.73504</v>
      </c>
      <c r="G25" s="23">
        <v>18</v>
      </c>
      <c r="H25" s="29">
        <f t="shared" si="1"/>
        <v>8.7723072</v>
      </c>
      <c r="I25" s="24">
        <f t="shared" si="2"/>
        <v>57.5073472</v>
      </c>
    </row>
    <row r="26" spans="2:9" ht="15">
      <c r="B26" s="132" t="s">
        <v>16</v>
      </c>
      <c r="C26" s="21" t="s">
        <v>0</v>
      </c>
      <c r="D26" s="21">
        <v>231</v>
      </c>
      <c r="E26" s="21">
        <v>3.53093</v>
      </c>
      <c r="F26" s="28">
        <f t="shared" si="0"/>
        <v>815.6448300000001</v>
      </c>
      <c r="G26" s="21">
        <v>18</v>
      </c>
      <c r="H26" s="28">
        <f t="shared" si="1"/>
        <v>146.8160694</v>
      </c>
      <c r="I26" s="25">
        <f t="shared" si="2"/>
        <v>962.4608994</v>
      </c>
    </row>
    <row r="27" spans="2:9" ht="15.75" thickBot="1">
      <c r="B27" s="133"/>
      <c r="C27" s="23" t="s">
        <v>1</v>
      </c>
      <c r="D27" s="23"/>
      <c r="E27" s="23"/>
      <c r="F27" s="29">
        <f t="shared" si="0"/>
        <v>0</v>
      </c>
      <c r="G27" s="23">
        <v>18</v>
      </c>
      <c r="H27" s="29">
        <f t="shared" si="1"/>
        <v>0</v>
      </c>
      <c r="I27" s="24">
        <f t="shared" si="2"/>
        <v>0</v>
      </c>
    </row>
    <row r="28" spans="2:9" ht="15">
      <c r="B28" s="132" t="s">
        <v>17</v>
      </c>
      <c r="C28" s="21" t="s">
        <v>0</v>
      </c>
      <c r="D28" s="21">
        <v>278</v>
      </c>
      <c r="E28" s="21">
        <v>3.53367</v>
      </c>
      <c r="F28" s="28">
        <f t="shared" si="0"/>
        <v>982.3602599999999</v>
      </c>
      <c r="G28" s="21">
        <v>18</v>
      </c>
      <c r="H28" s="28">
        <f t="shared" si="1"/>
        <v>176.8248468</v>
      </c>
      <c r="I28" s="25">
        <f t="shared" si="2"/>
        <v>1159.1851067999999</v>
      </c>
    </row>
    <row r="29" spans="2:9" ht="15.75" thickBot="1">
      <c r="B29" s="133"/>
      <c r="C29" s="23" t="s">
        <v>1</v>
      </c>
      <c r="D29" s="23"/>
      <c r="E29" s="23"/>
      <c r="F29" s="29">
        <f t="shared" si="0"/>
        <v>0</v>
      </c>
      <c r="G29" s="23">
        <v>18</v>
      </c>
      <c r="H29" s="29">
        <f t="shared" si="1"/>
        <v>0</v>
      </c>
      <c r="I29" s="24">
        <f t="shared" si="2"/>
        <v>0</v>
      </c>
    </row>
    <row r="30" spans="2:9" ht="15.75" thickBot="1">
      <c r="B30" s="27" t="s">
        <v>21</v>
      </c>
      <c r="C30" s="31"/>
      <c r="D30" s="32">
        <v>2250</v>
      </c>
      <c r="E30" s="32"/>
      <c r="F30" s="78">
        <f>SUM(F6:F29)</f>
        <v>6551.55027</v>
      </c>
      <c r="G30" s="32"/>
      <c r="H30" s="33"/>
      <c r="I30" s="34">
        <f>SUM(I6:I29)</f>
        <v>7730.829318599999</v>
      </c>
    </row>
  </sheetData>
  <sheetProtection/>
  <mergeCells count="13">
    <mergeCell ref="B28:B29"/>
    <mergeCell ref="B16:B17"/>
    <mergeCell ref="B18:B19"/>
    <mergeCell ref="B20:B21"/>
    <mergeCell ref="B22:B23"/>
    <mergeCell ref="B24:B25"/>
    <mergeCell ref="B26:B27"/>
    <mergeCell ref="B14:B15"/>
    <mergeCell ref="B2:I2"/>
    <mergeCell ref="B6:B7"/>
    <mergeCell ref="B8:B9"/>
    <mergeCell ref="B10:B11"/>
    <mergeCell ref="B12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H30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10.140625" style="26" customWidth="1"/>
    <col min="2" max="2" width="17.00390625" style="26" customWidth="1"/>
    <col min="3" max="3" width="10.7109375" style="26" customWidth="1"/>
    <col min="4" max="4" width="12.57421875" style="26" customWidth="1"/>
    <col min="5" max="5" width="12.421875" style="26" customWidth="1"/>
    <col min="6" max="6" width="9.00390625" style="26" customWidth="1"/>
    <col min="7" max="7" width="12.00390625" style="26" customWidth="1"/>
    <col min="8" max="8" width="14.00390625" style="26" customWidth="1"/>
    <col min="9" max="16384" width="9.140625" style="26" customWidth="1"/>
  </cols>
  <sheetData>
    <row r="2" spans="1:8" ht="15.75">
      <c r="A2" s="135" t="s">
        <v>19</v>
      </c>
      <c r="B2" s="135"/>
      <c r="C2" s="135"/>
      <c r="D2" s="135"/>
      <c r="E2" s="135"/>
      <c r="F2" s="135"/>
      <c r="G2" s="135"/>
      <c r="H2" s="135"/>
    </row>
    <row r="3" spans="1:8" ht="18.75">
      <c r="A3" s="136"/>
      <c r="B3" s="136"/>
      <c r="C3" s="136"/>
      <c r="D3" s="136"/>
      <c r="E3" s="136"/>
      <c r="F3" s="136"/>
      <c r="G3" s="136"/>
      <c r="H3" s="136"/>
    </row>
    <row r="4" spans="1:8" ht="19.5" thickBot="1">
      <c r="A4" s="3"/>
      <c r="B4" s="3"/>
      <c r="C4" s="3"/>
      <c r="D4" s="3"/>
      <c r="E4" s="3"/>
      <c r="F4" s="3"/>
      <c r="G4" s="3"/>
      <c r="H4" s="3"/>
    </row>
    <row r="5" spans="1:8" ht="39" thickBot="1">
      <c r="A5" s="17" t="s">
        <v>24</v>
      </c>
      <c r="B5" s="18" t="s">
        <v>22</v>
      </c>
      <c r="C5" s="19" t="s">
        <v>18</v>
      </c>
      <c r="D5" s="19" t="s">
        <v>2</v>
      </c>
      <c r="E5" s="18" t="s">
        <v>3</v>
      </c>
      <c r="F5" s="19" t="s">
        <v>20</v>
      </c>
      <c r="G5" s="19" t="s">
        <v>4</v>
      </c>
      <c r="H5" s="20" t="s">
        <v>5</v>
      </c>
    </row>
    <row r="6" spans="1:8" ht="15">
      <c r="A6" s="132" t="s">
        <v>6</v>
      </c>
      <c r="B6" s="21" t="s">
        <v>25</v>
      </c>
      <c r="C6" s="21"/>
      <c r="D6" s="21"/>
      <c r="E6" s="21">
        <f>C6*D6</f>
        <v>0</v>
      </c>
      <c r="F6" s="21">
        <v>18</v>
      </c>
      <c r="G6" s="21">
        <f>E6*F6/100</f>
        <v>0</v>
      </c>
      <c r="H6" s="22">
        <f>E6+G6</f>
        <v>0</v>
      </c>
    </row>
    <row r="7" spans="1:8" ht="15.75" thickBot="1">
      <c r="A7" s="133"/>
      <c r="B7" s="23" t="s">
        <v>26</v>
      </c>
      <c r="C7" s="23">
        <v>169827</v>
      </c>
      <c r="D7" s="23">
        <v>2.08832</v>
      </c>
      <c r="E7" s="23">
        <f aca="true" t="shared" si="0" ref="E7:E29">C7*D7</f>
        <v>354653.12064</v>
      </c>
      <c r="F7" s="23">
        <v>18</v>
      </c>
      <c r="G7" s="29">
        <f aca="true" t="shared" si="1" ref="G7:G29">E7*F7/100</f>
        <v>63837.56171519999</v>
      </c>
      <c r="H7" s="24">
        <f aca="true" t="shared" si="2" ref="H7:H29">E7+G7</f>
        <v>418490.68235519994</v>
      </c>
    </row>
    <row r="8" spans="1:8" ht="15.75" thickBot="1">
      <c r="A8" s="132" t="s">
        <v>7</v>
      </c>
      <c r="B8" s="21" t="s">
        <v>25</v>
      </c>
      <c r="C8" s="21"/>
      <c r="D8" s="21"/>
      <c r="E8" s="21">
        <f t="shared" si="0"/>
        <v>0</v>
      </c>
      <c r="F8" s="21">
        <v>18</v>
      </c>
      <c r="G8" s="28">
        <f t="shared" si="1"/>
        <v>0</v>
      </c>
      <c r="H8" s="25">
        <f t="shared" si="2"/>
        <v>0</v>
      </c>
    </row>
    <row r="9" spans="1:8" ht="15.75" thickBot="1">
      <c r="A9" s="133"/>
      <c r="B9" s="23" t="s">
        <v>26</v>
      </c>
      <c r="C9" s="21">
        <v>170098</v>
      </c>
      <c r="D9" s="21">
        <v>2.26101</v>
      </c>
      <c r="E9" s="23">
        <f t="shared" si="0"/>
        <v>384593.27898</v>
      </c>
      <c r="F9" s="23">
        <v>18</v>
      </c>
      <c r="G9" s="29">
        <f t="shared" si="1"/>
        <v>69226.7902164</v>
      </c>
      <c r="H9" s="24">
        <f t="shared" si="2"/>
        <v>453820.0691964</v>
      </c>
    </row>
    <row r="10" spans="1:8" ht="15">
      <c r="A10" s="132" t="s">
        <v>8</v>
      </c>
      <c r="B10" s="21" t="s">
        <v>25</v>
      </c>
      <c r="C10" s="21"/>
      <c r="D10" s="21"/>
      <c r="E10" s="21">
        <f t="shared" si="0"/>
        <v>0</v>
      </c>
      <c r="F10" s="21">
        <v>18</v>
      </c>
      <c r="G10" s="28">
        <f t="shared" si="1"/>
        <v>0</v>
      </c>
      <c r="H10" s="25">
        <f t="shared" si="2"/>
        <v>0</v>
      </c>
    </row>
    <row r="11" spans="1:8" ht="15.75" thickBot="1">
      <c r="A11" s="133"/>
      <c r="B11" s="23" t="s">
        <v>26</v>
      </c>
      <c r="C11" s="23">
        <v>179260</v>
      </c>
      <c r="D11" s="23">
        <v>2.22087</v>
      </c>
      <c r="E11" s="23">
        <f t="shared" si="0"/>
        <v>398113.1562</v>
      </c>
      <c r="F11" s="23">
        <v>18</v>
      </c>
      <c r="G11" s="29">
        <f t="shared" si="1"/>
        <v>71660.36811600001</v>
      </c>
      <c r="H11" s="24">
        <f t="shared" si="2"/>
        <v>469773.52431600005</v>
      </c>
    </row>
    <row r="12" spans="1:8" ht="15">
      <c r="A12" s="132" t="s">
        <v>9</v>
      </c>
      <c r="B12" s="21" t="s">
        <v>25</v>
      </c>
      <c r="C12" s="21"/>
      <c r="D12" s="21"/>
      <c r="E12" s="21">
        <f t="shared" si="0"/>
        <v>0</v>
      </c>
      <c r="F12" s="21">
        <v>18</v>
      </c>
      <c r="G12" s="28">
        <f t="shared" si="1"/>
        <v>0</v>
      </c>
      <c r="H12" s="25">
        <f t="shared" si="2"/>
        <v>0</v>
      </c>
    </row>
    <row r="13" spans="1:8" ht="15.75" thickBot="1">
      <c r="A13" s="133"/>
      <c r="B13" s="23" t="s">
        <v>26</v>
      </c>
      <c r="C13" s="23">
        <v>164350</v>
      </c>
      <c r="D13" s="23">
        <v>2.12648</v>
      </c>
      <c r="E13" s="23">
        <f t="shared" si="0"/>
        <v>349486.988</v>
      </c>
      <c r="F13" s="23">
        <v>18</v>
      </c>
      <c r="G13" s="29">
        <f t="shared" si="1"/>
        <v>62907.65784</v>
      </c>
      <c r="H13" s="24">
        <f t="shared" si="2"/>
        <v>412394.64584</v>
      </c>
    </row>
    <row r="14" spans="1:8" ht="15">
      <c r="A14" s="132" t="s">
        <v>10</v>
      </c>
      <c r="B14" s="21" t="s">
        <v>25</v>
      </c>
      <c r="C14" s="21"/>
      <c r="D14" s="21"/>
      <c r="E14" s="21">
        <f t="shared" si="0"/>
        <v>0</v>
      </c>
      <c r="F14" s="21">
        <v>18</v>
      </c>
      <c r="G14" s="28">
        <f t="shared" si="1"/>
        <v>0</v>
      </c>
      <c r="H14" s="25">
        <f t="shared" si="2"/>
        <v>0</v>
      </c>
    </row>
    <row r="15" spans="1:8" ht="15.75" thickBot="1">
      <c r="A15" s="133"/>
      <c r="B15" s="23" t="s">
        <v>26</v>
      </c>
      <c r="C15" s="23">
        <v>131008</v>
      </c>
      <c r="D15" s="23">
        <v>2.2107</v>
      </c>
      <c r="E15" s="23">
        <f t="shared" si="0"/>
        <v>289619.38560000004</v>
      </c>
      <c r="F15" s="23">
        <v>18</v>
      </c>
      <c r="G15" s="29">
        <f t="shared" si="1"/>
        <v>52131.48940800001</v>
      </c>
      <c r="H15" s="24">
        <f t="shared" si="2"/>
        <v>341750.87500800006</v>
      </c>
    </row>
    <row r="16" spans="1:8" ht="15">
      <c r="A16" s="132" t="s">
        <v>11</v>
      </c>
      <c r="B16" s="21" t="s">
        <v>25</v>
      </c>
      <c r="C16" s="21"/>
      <c r="D16" s="21"/>
      <c r="E16" s="21">
        <f t="shared" si="0"/>
        <v>0</v>
      </c>
      <c r="F16" s="21">
        <v>18</v>
      </c>
      <c r="G16" s="28">
        <f t="shared" si="1"/>
        <v>0</v>
      </c>
      <c r="H16" s="25">
        <f t="shared" si="2"/>
        <v>0</v>
      </c>
    </row>
    <row r="17" spans="1:8" ht="15.75" thickBot="1">
      <c r="A17" s="133"/>
      <c r="B17" s="23" t="s">
        <v>26</v>
      </c>
      <c r="C17" s="23">
        <v>123058</v>
      </c>
      <c r="D17" s="23">
        <v>2.22713</v>
      </c>
      <c r="E17" s="23">
        <f t="shared" si="0"/>
        <v>274066.16354</v>
      </c>
      <c r="F17" s="23">
        <v>18</v>
      </c>
      <c r="G17" s="29">
        <f t="shared" si="1"/>
        <v>49331.909437199996</v>
      </c>
      <c r="H17" s="24">
        <f t="shared" si="2"/>
        <v>323398.0729772</v>
      </c>
    </row>
    <row r="18" spans="1:8" ht="15">
      <c r="A18" s="132" t="s">
        <v>12</v>
      </c>
      <c r="B18" s="21" t="s">
        <v>25</v>
      </c>
      <c r="C18" s="21">
        <v>764</v>
      </c>
      <c r="D18" s="21">
        <v>360.5546</v>
      </c>
      <c r="E18" s="21">
        <f t="shared" si="0"/>
        <v>275463.7144</v>
      </c>
      <c r="F18" s="21">
        <v>18</v>
      </c>
      <c r="G18" s="28">
        <f t="shared" si="1"/>
        <v>49583.468592</v>
      </c>
      <c r="H18" s="25">
        <f t="shared" si="2"/>
        <v>325047.182992</v>
      </c>
    </row>
    <row r="19" spans="1:8" ht="15.75" thickBot="1">
      <c r="A19" s="133"/>
      <c r="B19" s="23" t="s">
        <v>26</v>
      </c>
      <c r="C19" s="23">
        <v>140499</v>
      </c>
      <c r="D19" s="23">
        <v>2.14554865159</v>
      </c>
      <c r="E19" s="23">
        <f t="shared" si="0"/>
        <v>301447.4399997434</v>
      </c>
      <c r="F19" s="23">
        <v>18</v>
      </c>
      <c r="G19" s="29">
        <f t="shared" si="1"/>
        <v>54260.53919995381</v>
      </c>
      <c r="H19" s="24">
        <f t="shared" si="2"/>
        <v>355707.97919969726</v>
      </c>
    </row>
    <row r="20" spans="1:8" ht="15">
      <c r="A20" s="132" t="s">
        <v>13</v>
      </c>
      <c r="B20" s="21" t="s">
        <v>25</v>
      </c>
      <c r="C20" s="21">
        <v>501</v>
      </c>
      <c r="D20" s="21">
        <v>373.37102</v>
      </c>
      <c r="E20" s="21">
        <f t="shared" si="0"/>
        <v>187058.88102</v>
      </c>
      <c r="F20" s="21">
        <v>18</v>
      </c>
      <c r="G20" s="28">
        <f t="shared" si="1"/>
        <v>33670.598583599996</v>
      </c>
      <c r="H20" s="25">
        <f t="shared" si="2"/>
        <v>220729.4796036</v>
      </c>
    </row>
    <row r="21" spans="1:8" ht="15.75" thickBot="1">
      <c r="A21" s="133"/>
      <c r="B21" s="23" t="s">
        <v>26</v>
      </c>
      <c r="C21" s="23">
        <v>132164</v>
      </c>
      <c r="D21" s="23">
        <v>2.14459746981</v>
      </c>
      <c r="E21" s="23">
        <f t="shared" si="0"/>
        <v>283438.5799999688</v>
      </c>
      <c r="F21" s="23">
        <v>18</v>
      </c>
      <c r="G21" s="29">
        <f t="shared" si="1"/>
        <v>51018.94439999439</v>
      </c>
      <c r="H21" s="24">
        <f t="shared" si="2"/>
        <v>334457.5243999632</v>
      </c>
    </row>
    <row r="22" spans="1:8" ht="15">
      <c r="A22" s="132" t="s">
        <v>14</v>
      </c>
      <c r="B22" s="21" t="s">
        <v>25</v>
      </c>
      <c r="C22" s="21">
        <v>635</v>
      </c>
      <c r="D22" s="21">
        <v>355.25883</v>
      </c>
      <c r="E22" s="21">
        <f t="shared" si="0"/>
        <v>225589.35705</v>
      </c>
      <c r="F22" s="21">
        <v>18</v>
      </c>
      <c r="G22" s="28">
        <f t="shared" si="1"/>
        <v>40606.084269</v>
      </c>
      <c r="H22" s="25">
        <f t="shared" si="2"/>
        <v>266195.441319</v>
      </c>
    </row>
    <row r="23" spans="1:8" ht="15.75" thickBot="1">
      <c r="A23" s="133"/>
      <c r="B23" s="23" t="s">
        <v>26</v>
      </c>
      <c r="C23" s="23">
        <v>146624</v>
      </c>
      <c r="D23" s="23">
        <v>2.07386839808</v>
      </c>
      <c r="E23" s="23">
        <f t="shared" si="0"/>
        <v>304078.88000008196</v>
      </c>
      <c r="F23" s="23">
        <v>18</v>
      </c>
      <c r="G23" s="29">
        <f t="shared" si="1"/>
        <v>54734.19840001475</v>
      </c>
      <c r="H23" s="24">
        <f t="shared" si="2"/>
        <v>358813.07840009674</v>
      </c>
    </row>
    <row r="24" spans="1:8" ht="15">
      <c r="A24" s="132" t="s">
        <v>15</v>
      </c>
      <c r="B24" s="21" t="s">
        <v>25</v>
      </c>
      <c r="C24" s="21">
        <v>124</v>
      </c>
      <c r="D24" s="21">
        <v>367.88802</v>
      </c>
      <c r="E24" s="21">
        <f t="shared" si="0"/>
        <v>45618.11448</v>
      </c>
      <c r="F24" s="21">
        <v>18</v>
      </c>
      <c r="G24" s="28">
        <f t="shared" si="1"/>
        <v>8211.2606064</v>
      </c>
      <c r="H24" s="25">
        <f t="shared" si="2"/>
        <v>53829.375086399996</v>
      </c>
    </row>
    <row r="25" spans="1:8" ht="15.75" thickBot="1">
      <c r="A25" s="133"/>
      <c r="B25" s="23" t="s">
        <v>26</v>
      </c>
      <c r="C25" s="23">
        <v>162888</v>
      </c>
      <c r="D25" s="23">
        <v>2.01773015815</v>
      </c>
      <c r="E25" s="23">
        <f t="shared" si="0"/>
        <v>328664.0300007372</v>
      </c>
      <c r="F25" s="23">
        <v>18</v>
      </c>
      <c r="G25" s="29">
        <f t="shared" si="1"/>
        <v>59159.525400132705</v>
      </c>
      <c r="H25" s="24">
        <f t="shared" si="2"/>
        <v>387823.5554008699</v>
      </c>
    </row>
    <row r="26" spans="1:8" ht="15">
      <c r="A26" s="132" t="s">
        <v>16</v>
      </c>
      <c r="B26" s="21" t="s">
        <v>25</v>
      </c>
      <c r="C26" s="21">
        <v>167</v>
      </c>
      <c r="D26" s="21">
        <v>380.16049</v>
      </c>
      <c r="E26" s="21">
        <f t="shared" si="0"/>
        <v>63486.80183</v>
      </c>
      <c r="F26" s="21">
        <v>18</v>
      </c>
      <c r="G26" s="28">
        <f t="shared" si="1"/>
        <v>11427.6243294</v>
      </c>
      <c r="H26" s="25">
        <f t="shared" si="2"/>
        <v>74914.4261594</v>
      </c>
    </row>
    <row r="27" spans="1:8" ht="15.75" thickBot="1">
      <c r="A27" s="133"/>
      <c r="B27" s="23" t="s">
        <v>26</v>
      </c>
      <c r="C27" s="23">
        <v>163481</v>
      </c>
      <c r="D27" s="23">
        <v>1.9324722139</v>
      </c>
      <c r="E27" s="23">
        <f t="shared" si="0"/>
        <v>315922.4900005859</v>
      </c>
      <c r="F27" s="23">
        <v>18</v>
      </c>
      <c r="G27" s="29">
        <f t="shared" si="1"/>
        <v>56866.04820010546</v>
      </c>
      <c r="H27" s="24">
        <f t="shared" si="2"/>
        <v>372788.53820069134</v>
      </c>
    </row>
    <row r="28" spans="1:8" ht="15">
      <c r="A28" s="132" t="s">
        <v>17</v>
      </c>
      <c r="B28" s="21" t="s">
        <v>25</v>
      </c>
      <c r="C28" s="21">
        <v>175</v>
      </c>
      <c r="D28" s="21">
        <v>421.30765</v>
      </c>
      <c r="E28" s="21">
        <f t="shared" si="0"/>
        <v>73728.83875000001</v>
      </c>
      <c r="F28" s="21">
        <v>18</v>
      </c>
      <c r="G28" s="28">
        <f t="shared" si="1"/>
        <v>13271.190975000001</v>
      </c>
      <c r="H28" s="25">
        <f t="shared" si="2"/>
        <v>87000.02972500001</v>
      </c>
    </row>
    <row r="29" spans="1:8" ht="15.75" thickBot="1">
      <c r="A29" s="133"/>
      <c r="B29" s="23" t="s">
        <v>26</v>
      </c>
      <c r="C29" s="23">
        <v>186986</v>
      </c>
      <c r="D29" s="23">
        <v>1.91748906335</v>
      </c>
      <c r="E29" s="23">
        <f t="shared" si="0"/>
        <v>358543.6099995631</v>
      </c>
      <c r="F29" s="23">
        <v>18</v>
      </c>
      <c r="G29" s="29">
        <f t="shared" si="1"/>
        <v>64537.84979992136</v>
      </c>
      <c r="H29" s="24">
        <f t="shared" si="2"/>
        <v>423081.45979948447</v>
      </c>
    </row>
    <row r="30" spans="1:8" ht="29.25" customHeight="1" thickBot="1">
      <c r="A30" s="27" t="s">
        <v>21</v>
      </c>
      <c r="B30" s="31"/>
      <c r="C30" s="39" t="s">
        <v>28</v>
      </c>
      <c r="D30" s="36"/>
      <c r="E30" s="78">
        <f>SUM(E6:E29)</f>
        <v>4813572.83049068</v>
      </c>
      <c r="F30" s="36"/>
      <c r="G30" s="37"/>
      <c r="H30" s="38">
        <f>SUM(H6:H29)</f>
        <v>5680015.939979003</v>
      </c>
    </row>
  </sheetData>
  <sheetProtection/>
  <mergeCells count="14">
    <mergeCell ref="A28:A29"/>
    <mergeCell ref="A16:A17"/>
    <mergeCell ref="A18:A19"/>
    <mergeCell ref="A20:A21"/>
    <mergeCell ref="A22:A23"/>
    <mergeCell ref="A24:A25"/>
    <mergeCell ref="A26:A27"/>
    <mergeCell ref="A2:H2"/>
    <mergeCell ref="A6:A7"/>
    <mergeCell ref="A8:A9"/>
    <mergeCell ref="A10:A11"/>
    <mergeCell ref="A12:A13"/>
    <mergeCell ref="A14:A15"/>
    <mergeCell ref="A3:H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J3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1.00390625" style="26" customWidth="1"/>
    <col min="2" max="2" width="21.140625" style="26" customWidth="1"/>
    <col min="3" max="3" width="11.57421875" style="26" bestFit="1" customWidth="1"/>
    <col min="4" max="4" width="11.421875" style="26" customWidth="1"/>
    <col min="5" max="5" width="11.28125" style="26" customWidth="1"/>
    <col min="6" max="6" width="9.140625" style="26" customWidth="1"/>
    <col min="7" max="7" width="10.28125" style="26" customWidth="1"/>
    <col min="8" max="8" width="12.28125" style="26" customWidth="1"/>
    <col min="9" max="9" width="9.140625" style="26" customWidth="1"/>
    <col min="10" max="10" width="10.00390625" style="26" bestFit="1" customWidth="1"/>
    <col min="11" max="16384" width="9.140625" style="26" customWidth="1"/>
  </cols>
  <sheetData>
    <row r="2" spans="1:8" ht="18.75">
      <c r="A2" s="141" t="s">
        <v>32</v>
      </c>
      <c r="B2" s="141"/>
      <c r="C2" s="141"/>
      <c r="D2" s="141"/>
      <c r="E2" s="141"/>
      <c r="F2" s="141"/>
      <c r="G2" s="141"/>
      <c r="H2" s="141"/>
    </row>
    <row r="3" spans="1:8" ht="18.75">
      <c r="A3" s="136" t="s">
        <v>36</v>
      </c>
      <c r="B3" s="136"/>
      <c r="C3" s="136"/>
      <c r="D3" s="136"/>
      <c r="E3" s="136"/>
      <c r="F3" s="136"/>
      <c r="G3" s="136"/>
      <c r="H3" s="136"/>
    </row>
    <row r="4" spans="1:8" ht="19.5" thickBot="1">
      <c r="A4" s="3"/>
      <c r="B4" s="3"/>
      <c r="C4" s="3"/>
      <c r="D4" s="3"/>
      <c r="E4" s="3"/>
      <c r="F4" s="3"/>
      <c r="G4" s="3"/>
      <c r="H4" s="3"/>
    </row>
    <row r="5" spans="1:8" ht="51.75" thickBot="1">
      <c r="A5" s="17" t="s">
        <v>24</v>
      </c>
      <c r="B5" s="18" t="s">
        <v>22</v>
      </c>
      <c r="C5" s="19" t="s">
        <v>18</v>
      </c>
      <c r="D5" s="19" t="s">
        <v>2</v>
      </c>
      <c r="E5" s="18" t="s">
        <v>3</v>
      </c>
      <c r="F5" s="19" t="s">
        <v>20</v>
      </c>
      <c r="G5" s="19" t="s">
        <v>4</v>
      </c>
      <c r="H5" s="20" t="s">
        <v>5</v>
      </c>
    </row>
    <row r="6" spans="1:10" ht="15.75" thickBot="1">
      <c r="A6" s="139" t="s">
        <v>6</v>
      </c>
      <c r="B6" s="41" t="s">
        <v>29</v>
      </c>
      <c r="C6" s="42">
        <v>82.931</v>
      </c>
      <c r="D6" s="42">
        <v>561.23</v>
      </c>
      <c r="E6" s="43">
        <f>C6*D6</f>
        <v>46543.36513</v>
      </c>
      <c r="F6" s="42">
        <v>18</v>
      </c>
      <c r="G6" s="43">
        <f>E6*F6/100</f>
        <v>8377.805723399999</v>
      </c>
      <c r="H6" s="44">
        <f>E6+G6</f>
        <v>54921.1708534</v>
      </c>
      <c r="J6" s="40">
        <f>H6+H7</f>
        <v>56499.978191</v>
      </c>
    </row>
    <row r="7" spans="1:10" ht="15.75" thickBot="1">
      <c r="A7" s="140"/>
      <c r="B7" s="41" t="s">
        <v>30</v>
      </c>
      <c r="C7" s="41">
        <v>2.384</v>
      </c>
      <c r="D7" s="41">
        <v>561.23</v>
      </c>
      <c r="E7" s="45">
        <f aca="true" t="shared" si="0" ref="E7:E29">C7*D7</f>
        <v>1337.97232</v>
      </c>
      <c r="F7" s="41">
        <v>18</v>
      </c>
      <c r="G7" s="45">
        <f aca="true" t="shared" si="1" ref="G7:G29">E7*F7/100</f>
        <v>240.83501760000001</v>
      </c>
      <c r="H7" s="46">
        <f aca="true" t="shared" si="2" ref="H7:H29">E7+G7</f>
        <v>1578.8073376000002</v>
      </c>
      <c r="J7" s="40"/>
    </row>
    <row r="8" spans="1:10" ht="15.75" thickBot="1">
      <c r="A8" s="139" t="s">
        <v>7</v>
      </c>
      <c r="B8" s="41" t="s">
        <v>29</v>
      </c>
      <c r="C8" s="42">
        <v>64.6</v>
      </c>
      <c r="D8" s="42">
        <v>561.23</v>
      </c>
      <c r="E8" s="43">
        <f t="shared" si="0"/>
        <v>36255.458</v>
      </c>
      <c r="F8" s="42">
        <v>18</v>
      </c>
      <c r="G8" s="43">
        <f t="shared" si="1"/>
        <v>6525.98244</v>
      </c>
      <c r="H8" s="44">
        <f>G8+E8</f>
        <v>42781.44044</v>
      </c>
      <c r="J8" s="40">
        <f>H8+H9</f>
        <v>44421.8371578</v>
      </c>
    </row>
    <row r="9" spans="1:10" ht="15.75" thickBot="1">
      <c r="A9" s="140"/>
      <c r="B9" s="41" t="s">
        <v>30</v>
      </c>
      <c r="C9" s="42">
        <v>2.477</v>
      </c>
      <c r="D9" s="41">
        <v>561.23</v>
      </c>
      <c r="E9" s="45">
        <f t="shared" si="0"/>
        <v>1390.16671</v>
      </c>
      <c r="F9" s="41">
        <v>18</v>
      </c>
      <c r="G9" s="45">
        <f t="shared" si="1"/>
        <v>250.23000779999998</v>
      </c>
      <c r="H9" s="46">
        <f t="shared" si="2"/>
        <v>1640.3967178</v>
      </c>
      <c r="J9" s="40"/>
    </row>
    <row r="10" spans="1:10" ht="15.75" thickBot="1">
      <c r="A10" s="139" t="s">
        <v>8</v>
      </c>
      <c r="B10" s="41" t="s">
        <v>29</v>
      </c>
      <c r="C10" s="42">
        <v>67.338</v>
      </c>
      <c r="D10" s="42">
        <v>561.23</v>
      </c>
      <c r="E10" s="43">
        <f t="shared" si="0"/>
        <v>37792.10574</v>
      </c>
      <c r="F10" s="42">
        <v>18</v>
      </c>
      <c r="G10" s="43">
        <f t="shared" si="1"/>
        <v>6802.579033200001</v>
      </c>
      <c r="H10" s="44">
        <f t="shared" si="2"/>
        <v>44594.6847732</v>
      </c>
      <c r="J10" s="40">
        <f>H10+H11</f>
        <v>46433.0946596</v>
      </c>
    </row>
    <row r="11" spans="1:10" ht="15.75" thickBot="1">
      <c r="A11" s="140"/>
      <c r="B11" s="41" t="s">
        <v>30</v>
      </c>
      <c r="C11" s="41">
        <v>2.776</v>
      </c>
      <c r="D11" s="41">
        <v>561.23</v>
      </c>
      <c r="E11" s="45">
        <f t="shared" si="0"/>
        <v>1557.9744799999999</v>
      </c>
      <c r="F11" s="41">
        <v>18</v>
      </c>
      <c r="G11" s="45">
        <f t="shared" si="1"/>
        <v>280.4354064</v>
      </c>
      <c r="H11" s="46">
        <f t="shared" si="2"/>
        <v>1838.4098863999998</v>
      </c>
      <c r="J11" s="40"/>
    </row>
    <row r="12" spans="1:10" ht="15.75" thickBot="1">
      <c r="A12" s="139" t="s">
        <v>9</v>
      </c>
      <c r="B12" s="41" t="s">
        <v>29</v>
      </c>
      <c r="C12" s="42">
        <v>49.152</v>
      </c>
      <c r="D12" s="42">
        <v>561.23</v>
      </c>
      <c r="E12" s="43">
        <f t="shared" si="0"/>
        <v>27585.576960000002</v>
      </c>
      <c r="F12" s="42">
        <v>18</v>
      </c>
      <c r="G12" s="43">
        <f t="shared" si="1"/>
        <v>4965.4038528</v>
      </c>
      <c r="H12" s="44">
        <f t="shared" si="2"/>
        <v>32550.9808128</v>
      </c>
      <c r="J12" s="40">
        <f>H12+H13</f>
        <v>34075.4835356</v>
      </c>
    </row>
    <row r="13" spans="1:10" ht="15.75" thickBot="1">
      <c r="A13" s="140"/>
      <c r="B13" s="41" t="s">
        <v>30</v>
      </c>
      <c r="C13" s="41">
        <v>2.302</v>
      </c>
      <c r="D13" s="41">
        <v>561.23</v>
      </c>
      <c r="E13" s="45">
        <f t="shared" si="0"/>
        <v>1291.95146</v>
      </c>
      <c r="F13" s="41">
        <v>18</v>
      </c>
      <c r="G13" s="45">
        <f t="shared" si="1"/>
        <v>232.55126280000002</v>
      </c>
      <c r="H13" s="46">
        <f t="shared" si="2"/>
        <v>1524.5027228</v>
      </c>
      <c r="J13" s="40"/>
    </row>
    <row r="14" spans="1:10" ht="15.75" thickBot="1">
      <c r="A14" s="139" t="s">
        <v>10</v>
      </c>
      <c r="B14" s="41" t="s">
        <v>29</v>
      </c>
      <c r="C14" s="42">
        <v>42.678</v>
      </c>
      <c r="D14" s="42">
        <v>561.23</v>
      </c>
      <c r="E14" s="43">
        <f t="shared" si="0"/>
        <v>23952.17394</v>
      </c>
      <c r="F14" s="42">
        <v>18</v>
      </c>
      <c r="G14" s="43">
        <f t="shared" si="1"/>
        <v>4311.3913092</v>
      </c>
      <c r="H14" s="44">
        <f t="shared" si="2"/>
        <v>28263.5652492</v>
      </c>
      <c r="J14" s="40">
        <f>H14+H15</f>
        <v>29907.9354754</v>
      </c>
    </row>
    <row r="15" spans="1:10" ht="15.75" thickBot="1">
      <c r="A15" s="140"/>
      <c r="B15" s="41" t="s">
        <v>30</v>
      </c>
      <c r="C15" s="41">
        <v>2.483</v>
      </c>
      <c r="D15" s="41">
        <v>561.23</v>
      </c>
      <c r="E15" s="45">
        <f t="shared" si="0"/>
        <v>1393.53409</v>
      </c>
      <c r="F15" s="41">
        <v>18</v>
      </c>
      <c r="G15" s="45">
        <f t="shared" si="1"/>
        <v>250.83613620000003</v>
      </c>
      <c r="H15" s="46">
        <f t="shared" si="2"/>
        <v>1644.3702262000002</v>
      </c>
      <c r="J15" s="40"/>
    </row>
    <row r="16" spans="1:10" ht="15.75" thickBot="1">
      <c r="A16" s="139" t="s">
        <v>11</v>
      </c>
      <c r="B16" s="41" t="s">
        <v>29</v>
      </c>
      <c r="C16" s="42">
        <v>34.403</v>
      </c>
      <c r="D16" s="42">
        <v>561.23</v>
      </c>
      <c r="E16" s="43">
        <f t="shared" si="0"/>
        <v>19307.99569</v>
      </c>
      <c r="F16" s="42">
        <v>18</v>
      </c>
      <c r="G16" s="43">
        <f t="shared" si="1"/>
        <v>3475.4392242000004</v>
      </c>
      <c r="H16" s="44">
        <f t="shared" si="2"/>
        <v>22783.4349142</v>
      </c>
      <c r="J16" s="40">
        <f>H16+H17</f>
        <v>24652.308365</v>
      </c>
    </row>
    <row r="17" spans="1:10" ht="15.75" thickBot="1">
      <c r="A17" s="140"/>
      <c r="B17" s="41" t="s">
        <v>30</v>
      </c>
      <c r="C17" s="41">
        <v>2.822</v>
      </c>
      <c r="D17" s="41">
        <v>561.23</v>
      </c>
      <c r="E17" s="45">
        <f t="shared" si="0"/>
        <v>1583.79106</v>
      </c>
      <c r="F17" s="41">
        <v>18</v>
      </c>
      <c r="G17" s="45">
        <f t="shared" si="1"/>
        <v>285.0823908</v>
      </c>
      <c r="H17" s="46">
        <f t="shared" si="2"/>
        <v>1868.8734508</v>
      </c>
      <c r="J17" s="40"/>
    </row>
    <row r="18" spans="1:10" ht="15.75" thickBot="1">
      <c r="A18" s="137" t="s">
        <v>12</v>
      </c>
      <c r="B18" s="48" t="s">
        <v>29</v>
      </c>
      <c r="C18" s="49"/>
      <c r="D18" s="49"/>
      <c r="E18" s="50">
        <f t="shared" si="0"/>
        <v>0</v>
      </c>
      <c r="F18" s="49">
        <v>18</v>
      </c>
      <c r="G18" s="50">
        <f t="shared" si="1"/>
        <v>0</v>
      </c>
      <c r="H18" s="51">
        <f t="shared" si="2"/>
        <v>0</v>
      </c>
      <c r="J18" s="40">
        <f>H18+H19</f>
        <v>0</v>
      </c>
    </row>
    <row r="19" spans="1:10" ht="15.75" thickBot="1">
      <c r="A19" s="138"/>
      <c r="B19" s="48" t="s">
        <v>30</v>
      </c>
      <c r="C19" s="48"/>
      <c r="D19" s="48"/>
      <c r="E19" s="52">
        <f t="shared" si="0"/>
        <v>0</v>
      </c>
      <c r="F19" s="48">
        <v>18</v>
      </c>
      <c r="G19" s="52">
        <f t="shared" si="1"/>
        <v>0</v>
      </c>
      <c r="H19" s="53">
        <f t="shared" si="2"/>
        <v>0</v>
      </c>
      <c r="J19" s="40"/>
    </row>
    <row r="20" spans="1:10" ht="15.75" thickBot="1">
      <c r="A20" s="137" t="s">
        <v>13</v>
      </c>
      <c r="B20" s="48" t="s">
        <v>29</v>
      </c>
      <c r="C20" s="49"/>
      <c r="D20" s="49"/>
      <c r="E20" s="50">
        <f t="shared" si="0"/>
        <v>0</v>
      </c>
      <c r="F20" s="49">
        <v>18</v>
      </c>
      <c r="G20" s="50">
        <f t="shared" si="1"/>
        <v>0</v>
      </c>
      <c r="H20" s="51">
        <f t="shared" si="2"/>
        <v>0</v>
      </c>
      <c r="J20" s="40">
        <f>H20+H21</f>
        <v>0</v>
      </c>
    </row>
    <row r="21" spans="1:10" ht="15.75" thickBot="1">
      <c r="A21" s="138"/>
      <c r="B21" s="48" t="s">
        <v>30</v>
      </c>
      <c r="C21" s="48"/>
      <c r="D21" s="48"/>
      <c r="E21" s="52">
        <f t="shared" si="0"/>
        <v>0</v>
      </c>
      <c r="F21" s="48">
        <v>18</v>
      </c>
      <c r="G21" s="52">
        <f t="shared" si="1"/>
        <v>0</v>
      </c>
      <c r="H21" s="53">
        <f t="shared" si="2"/>
        <v>0</v>
      </c>
      <c r="J21" s="40"/>
    </row>
    <row r="22" spans="1:10" ht="15.75" thickBot="1">
      <c r="A22" s="137" t="s">
        <v>14</v>
      </c>
      <c r="B22" s="48" t="s">
        <v>29</v>
      </c>
      <c r="C22" s="49"/>
      <c r="D22" s="49"/>
      <c r="E22" s="50">
        <f t="shared" si="0"/>
        <v>0</v>
      </c>
      <c r="F22" s="49">
        <v>18</v>
      </c>
      <c r="G22" s="50">
        <f t="shared" si="1"/>
        <v>0</v>
      </c>
      <c r="H22" s="51">
        <f t="shared" si="2"/>
        <v>0</v>
      </c>
      <c r="J22" s="40">
        <f>H22+H23</f>
        <v>0</v>
      </c>
    </row>
    <row r="23" spans="1:10" ht="15.75" thickBot="1">
      <c r="A23" s="138"/>
      <c r="B23" s="48" t="s">
        <v>30</v>
      </c>
      <c r="C23" s="48"/>
      <c r="D23" s="48"/>
      <c r="E23" s="52">
        <f t="shared" si="0"/>
        <v>0</v>
      </c>
      <c r="F23" s="48">
        <v>18</v>
      </c>
      <c r="G23" s="52">
        <f t="shared" si="1"/>
        <v>0</v>
      </c>
      <c r="H23" s="53">
        <f t="shared" si="2"/>
        <v>0</v>
      </c>
      <c r="J23" s="40"/>
    </row>
    <row r="24" spans="1:10" ht="15.75" thickBot="1">
      <c r="A24" s="137" t="s">
        <v>15</v>
      </c>
      <c r="B24" s="48" t="s">
        <v>29</v>
      </c>
      <c r="C24" s="49"/>
      <c r="D24" s="49"/>
      <c r="E24" s="50">
        <f t="shared" si="0"/>
        <v>0</v>
      </c>
      <c r="F24" s="49">
        <v>18</v>
      </c>
      <c r="G24" s="50">
        <f t="shared" si="1"/>
        <v>0</v>
      </c>
      <c r="H24" s="51">
        <f t="shared" si="2"/>
        <v>0</v>
      </c>
      <c r="J24" s="40">
        <f>H24+H25</f>
        <v>0</v>
      </c>
    </row>
    <row r="25" spans="1:10" ht="15.75" thickBot="1">
      <c r="A25" s="138"/>
      <c r="B25" s="48" t="s">
        <v>30</v>
      </c>
      <c r="C25" s="48"/>
      <c r="D25" s="48"/>
      <c r="E25" s="52">
        <f t="shared" si="0"/>
        <v>0</v>
      </c>
      <c r="F25" s="48">
        <v>18</v>
      </c>
      <c r="G25" s="52">
        <f t="shared" si="1"/>
        <v>0</v>
      </c>
      <c r="H25" s="53">
        <f t="shared" si="2"/>
        <v>0</v>
      </c>
      <c r="J25" s="40"/>
    </row>
    <row r="26" spans="1:10" ht="15.75" thickBot="1">
      <c r="A26" s="137" t="s">
        <v>16</v>
      </c>
      <c r="B26" s="48" t="s">
        <v>29</v>
      </c>
      <c r="C26" s="49"/>
      <c r="D26" s="49"/>
      <c r="E26" s="50">
        <f t="shared" si="0"/>
        <v>0</v>
      </c>
      <c r="F26" s="49">
        <v>18</v>
      </c>
      <c r="G26" s="50">
        <f t="shared" si="1"/>
        <v>0</v>
      </c>
      <c r="H26" s="51">
        <f t="shared" si="2"/>
        <v>0</v>
      </c>
      <c r="J26" s="40">
        <f>H26+H27</f>
        <v>0</v>
      </c>
    </row>
    <row r="27" spans="1:10" ht="15.75" thickBot="1">
      <c r="A27" s="138"/>
      <c r="B27" s="48" t="s">
        <v>30</v>
      </c>
      <c r="C27" s="48"/>
      <c r="D27" s="48"/>
      <c r="E27" s="52">
        <f t="shared" si="0"/>
        <v>0</v>
      </c>
      <c r="F27" s="48">
        <v>18</v>
      </c>
      <c r="G27" s="52">
        <f t="shared" si="1"/>
        <v>0</v>
      </c>
      <c r="H27" s="53">
        <f t="shared" si="2"/>
        <v>0</v>
      </c>
      <c r="J27" s="40"/>
    </row>
    <row r="28" spans="1:10" ht="15.75" thickBot="1">
      <c r="A28" s="137" t="s">
        <v>17</v>
      </c>
      <c r="B28" s="48" t="s">
        <v>29</v>
      </c>
      <c r="C28" s="49"/>
      <c r="D28" s="49"/>
      <c r="E28" s="50">
        <f t="shared" si="0"/>
        <v>0</v>
      </c>
      <c r="F28" s="49">
        <v>18</v>
      </c>
      <c r="G28" s="50">
        <f t="shared" si="1"/>
        <v>0</v>
      </c>
      <c r="H28" s="51">
        <f t="shared" si="2"/>
        <v>0</v>
      </c>
      <c r="J28" s="40">
        <f>H28+H29</f>
        <v>0</v>
      </c>
    </row>
    <row r="29" spans="1:10" ht="15.75" thickBot="1">
      <c r="A29" s="138"/>
      <c r="B29" s="48" t="s">
        <v>30</v>
      </c>
      <c r="C29" s="48"/>
      <c r="D29" s="48"/>
      <c r="E29" s="52">
        <f t="shared" si="0"/>
        <v>0</v>
      </c>
      <c r="F29" s="48">
        <v>18</v>
      </c>
      <c r="G29" s="52">
        <f t="shared" si="1"/>
        <v>0</v>
      </c>
      <c r="H29" s="53">
        <f t="shared" si="2"/>
        <v>0</v>
      </c>
      <c r="J29" s="40"/>
    </row>
    <row r="30" spans="1:8" ht="29.25" customHeight="1" thickBot="1">
      <c r="A30" s="27" t="s">
        <v>21</v>
      </c>
      <c r="B30" s="31"/>
      <c r="C30" s="88">
        <f>SUM(C6:C17)</f>
        <v>356.34600000000006</v>
      </c>
      <c r="D30" s="36"/>
      <c r="E30" s="78">
        <f>SUM(E6:E17)</f>
        <v>199992.06558000002</v>
      </c>
      <c r="F30" s="36"/>
      <c r="G30" s="78">
        <f>SUM(G6:G17)</f>
        <v>35998.5718044</v>
      </c>
      <c r="H30" s="38">
        <f>SUM(H6:H29)</f>
        <v>235990.63738440003</v>
      </c>
    </row>
    <row r="31" ht="15.75" thickBot="1"/>
    <row r="32" spans="1:3" ht="15.75" thickBot="1">
      <c r="A32" s="47"/>
      <c r="B32" s="26" t="s">
        <v>31</v>
      </c>
      <c r="C32" s="26">
        <f>SUM(C6:C17)</f>
        <v>356.34600000000006</v>
      </c>
    </row>
  </sheetData>
  <sheetProtection/>
  <mergeCells count="14">
    <mergeCell ref="A2:H2"/>
    <mergeCell ref="A3:H3"/>
    <mergeCell ref="A6:A7"/>
    <mergeCell ref="A8:A9"/>
    <mergeCell ref="A10:A11"/>
    <mergeCell ref="A12:A13"/>
    <mergeCell ref="A26:A27"/>
    <mergeCell ref="A28:A29"/>
    <mergeCell ref="A14:A15"/>
    <mergeCell ref="A16:A17"/>
    <mergeCell ref="A18:A19"/>
    <mergeCell ref="A20:A21"/>
    <mergeCell ref="A22:A23"/>
    <mergeCell ref="A24:A2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J32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9.421875" style="26" customWidth="1"/>
    <col min="2" max="2" width="21.140625" style="26" customWidth="1"/>
    <col min="3" max="3" width="9.8515625" style="26" customWidth="1"/>
    <col min="4" max="4" width="11.00390625" style="26" customWidth="1"/>
    <col min="5" max="5" width="12.421875" style="26" customWidth="1"/>
    <col min="6" max="6" width="9.140625" style="26" customWidth="1"/>
    <col min="7" max="7" width="12.00390625" style="26" customWidth="1"/>
    <col min="8" max="8" width="12.8515625" style="26" customWidth="1"/>
    <col min="9" max="9" width="9.140625" style="26" customWidth="1"/>
    <col min="10" max="10" width="10.00390625" style="26" bestFit="1" customWidth="1"/>
    <col min="11" max="16384" width="9.140625" style="26" customWidth="1"/>
  </cols>
  <sheetData>
    <row r="2" spans="1:8" ht="18.75">
      <c r="A2" s="141" t="s">
        <v>32</v>
      </c>
      <c r="B2" s="141"/>
      <c r="C2" s="141"/>
      <c r="D2" s="141"/>
      <c r="E2" s="141"/>
      <c r="F2" s="141"/>
      <c r="G2" s="141"/>
      <c r="H2" s="141"/>
    </row>
    <row r="3" spans="1:8" ht="18.75">
      <c r="A3" s="136" t="s">
        <v>34</v>
      </c>
      <c r="B3" s="136"/>
      <c r="C3" s="136"/>
      <c r="D3" s="136"/>
      <c r="E3" s="136"/>
      <c r="F3" s="136"/>
      <c r="G3" s="136"/>
      <c r="H3" s="136"/>
    </row>
    <row r="4" spans="1:8" ht="19.5" thickBot="1">
      <c r="A4" s="3"/>
      <c r="B4" s="3"/>
      <c r="C4" s="3"/>
      <c r="D4" s="3"/>
      <c r="E4" s="3"/>
      <c r="F4" s="3"/>
      <c r="G4" s="3"/>
      <c r="H4" s="3"/>
    </row>
    <row r="5" spans="1:8" ht="51.75" thickBot="1">
      <c r="A5" s="17" t="s">
        <v>24</v>
      </c>
      <c r="B5" s="18" t="s">
        <v>22</v>
      </c>
      <c r="C5" s="19" t="s">
        <v>18</v>
      </c>
      <c r="D5" s="19" t="s">
        <v>2</v>
      </c>
      <c r="E5" s="18" t="s">
        <v>3</v>
      </c>
      <c r="F5" s="19" t="s">
        <v>20</v>
      </c>
      <c r="G5" s="19" t="s">
        <v>4</v>
      </c>
      <c r="H5" s="20" t="s">
        <v>5</v>
      </c>
    </row>
    <row r="6" spans="1:10" ht="15.75" thickBot="1">
      <c r="A6" s="139" t="s">
        <v>6</v>
      </c>
      <c r="B6" s="41" t="s">
        <v>29</v>
      </c>
      <c r="C6" s="42"/>
      <c r="D6" s="42"/>
      <c r="E6" s="43">
        <f>C6*D6</f>
        <v>0</v>
      </c>
      <c r="F6" s="42">
        <v>18</v>
      </c>
      <c r="G6" s="43">
        <f>E6*F6/100</f>
        <v>0</v>
      </c>
      <c r="H6" s="44">
        <f>E6+G6</f>
        <v>0</v>
      </c>
      <c r="J6" s="40">
        <f>H6+H7</f>
        <v>0</v>
      </c>
    </row>
    <row r="7" spans="1:10" ht="15.75" thickBot="1">
      <c r="A7" s="140"/>
      <c r="B7" s="41" t="s">
        <v>30</v>
      </c>
      <c r="C7" s="41"/>
      <c r="D7" s="41"/>
      <c r="E7" s="45">
        <f aca="true" t="shared" si="0" ref="E7:E29">C7*D7</f>
        <v>0</v>
      </c>
      <c r="F7" s="41">
        <v>18</v>
      </c>
      <c r="G7" s="45">
        <f aca="true" t="shared" si="1" ref="G7:G29">E7*F7/100</f>
        <v>0</v>
      </c>
      <c r="H7" s="46">
        <f aca="true" t="shared" si="2" ref="H7:H29">E7+G7</f>
        <v>0</v>
      </c>
      <c r="J7" s="40"/>
    </row>
    <row r="8" spans="1:10" ht="15.75" thickBot="1">
      <c r="A8" s="139" t="s">
        <v>7</v>
      </c>
      <c r="B8" s="41" t="s">
        <v>29</v>
      </c>
      <c r="C8" s="42"/>
      <c r="D8" s="42"/>
      <c r="E8" s="43">
        <f t="shared" si="0"/>
        <v>0</v>
      </c>
      <c r="F8" s="42">
        <v>18</v>
      </c>
      <c r="G8" s="43">
        <f t="shared" si="1"/>
        <v>0</v>
      </c>
      <c r="H8" s="44">
        <f>G8+E8</f>
        <v>0</v>
      </c>
      <c r="J8" s="40">
        <f>H8+H9</f>
        <v>0</v>
      </c>
    </row>
    <row r="9" spans="1:10" ht="15.75" thickBot="1">
      <c r="A9" s="140"/>
      <c r="B9" s="41" t="s">
        <v>30</v>
      </c>
      <c r="C9" s="42"/>
      <c r="D9" s="41"/>
      <c r="E9" s="45">
        <f t="shared" si="0"/>
        <v>0</v>
      </c>
      <c r="F9" s="41">
        <v>18</v>
      </c>
      <c r="G9" s="45">
        <f t="shared" si="1"/>
        <v>0</v>
      </c>
      <c r="H9" s="46">
        <f t="shared" si="2"/>
        <v>0</v>
      </c>
      <c r="J9" s="40"/>
    </row>
    <row r="10" spans="1:10" ht="15.75" thickBot="1">
      <c r="A10" s="139" t="s">
        <v>8</v>
      </c>
      <c r="B10" s="41" t="s">
        <v>29</v>
      </c>
      <c r="C10" s="42"/>
      <c r="D10" s="42"/>
      <c r="E10" s="43">
        <f t="shared" si="0"/>
        <v>0</v>
      </c>
      <c r="F10" s="42">
        <v>18</v>
      </c>
      <c r="G10" s="43">
        <f t="shared" si="1"/>
        <v>0</v>
      </c>
      <c r="H10" s="44">
        <f t="shared" si="2"/>
        <v>0</v>
      </c>
      <c r="J10" s="40">
        <f>H10+H11</f>
        <v>0</v>
      </c>
    </row>
    <row r="11" spans="1:10" ht="15.75" thickBot="1">
      <c r="A11" s="140"/>
      <c r="B11" s="41" t="s">
        <v>30</v>
      </c>
      <c r="C11" s="41"/>
      <c r="D11" s="41"/>
      <c r="E11" s="45">
        <f t="shared" si="0"/>
        <v>0</v>
      </c>
      <c r="F11" s="41">
        <v>18</v>
      </c>
      <c r="G11" s="45">
        <f t="shared" si="1"/>
        <v>0</v>
      </c>
      <c r="H11" s="46">
        <f t="shared" si="2"/>
        <v>0</v>
      </c>
      <c r="J11" s="40"/>
    </row>
    <row r="12" spans="1:10" ht="15.75" thickBot="1">
      <c r="A12" s="139" t="s">
        <v>9</v>
      </c>
      <c r="B12" s="41" t="s">
        <v>29</v>
      </c>
      <c r="C12" s="42"/>
      <c r="D12" s="42"/>
      <c r="E12" s="43">
        <f t="shared" si="0"/>
        <v>0</v>
      </c>
      <c r="F12" s="42">
        <v>18</v>
      </c>
      <c r="G12" s="43">
        <f t="shared" si="1"/>
        <v>0</v>
      </c>
      <c r="H12" s="44">
        <f t="shared" si="2"/>
        <v>0</v>
      </c>
      <c r="J12" s="40">
        <f>H12+H13</f>
        <v>0</v>
      </c>
    </row>
    <row r="13" spans="1:10" ht="15.75" thickBot="1">
      <c r="A13" s="140"/>
      <c r="B13" s="41" t="s">
        <v>30</v>
      </c>
      <c r="C13" s="41"/>
      <c r="D13" s="41"/>
      <c r="E13" s="45">
        <f t="shared" si="0"/>
        <v>0</v>
      </c>
      <c r="F13" s="41">
        <v>18</v>
      </c>
      <c r="G13" s="45">
        <f t="shared" si="1"/>
        <v>0</v>
      </c>
      <c r="H13" s="46">
        <f t="shared" si="2"/>
        <v>0</v>
      </c>
      <c r="J13" s="40"/>
    </row>
    <row r="14" spans="1:10" ht="15.75" thickBot="1">
      <c r="A14" s="139" t="s">
        <v>10</v>
      </c>
      <c r="B14" s="41" t="s">
        <v>29</v>
      </c>
      <c r="C14" s="42"/>
      <c r="D14" s="42"/>
      <c r="E14" s="43">
        <f t="shared" si="0"/>
        <v>0</v>
      </c>
      <c r="F14" s="42">
        <v>18</v>
      </c>
      <c r="G14" s="43">
        <f t="shared" si="1"/>
        <v>0</v>
      </c>
      <c r="H14" s="44">
        <f t="shared" si="2"/>
        <v>0</v>
      </c>
      <c r="J14" s="40">
        <f>H14+H15</f>
        <v>0</v>
      </c>
    </row>
    <row r="15" spans="1:10" ht="15.75" thickBot="1">
      <c r="A15" s="140"/>
      <c r="B15" s="41" t="s">
        <v>30</v>
      </c>
      <c r="C15" s="41"/>
      <c r="D15" s="41"/>
      <c r="E15" s="45">
        <f t="shared" si="0"/>
        <v>0</v>
      </c>
      <c r="F15" s="41">
        <v>18</v>
      </c>
      <c r="G15" s="45">
        <f t="shared" si="1"/>
        <v>0</v>
      </c>
      <c r="H15" s="46">
        <f t="shared" si="2"/>
        <v>0</v>
      </c>
      <c r="J15" s="40"/>
    </row>
    <row r="16" spans="1:10" ht="15.75" thickBot="1">
      <c r="A16" s="139" t="s">
        <v>11</v>
      </c>
      <c r="B16" s="41" t="s">
        <v>29</v>
      </c>
      <c r="C16" s="42"/>
      <c r="D16" s="42"/>
      <c r="E16" s="43">
        <f t="shared" si="0"/>
        <v>0</v>
      </c>
      <c r="F16" s="42">
        <v>18</v>
      </c>
      <c r="G16" s="43">
        <f t="shared" si="1"/>
        <v>0</v>
      </c>
      <c r="H16" s="44">
        <f t="shared" si="2"/>
        <v>0</v>
      </c>
      <c r="J16" s="40">
        <f>H16+H17</f>
        <v>0</v>
      </c>
    </row>
    <row r="17" spans="1:10" ht="15.75" thickBot="1">
      <c r="A17" s="140"/>
      <c r="B17" s="41" t="s">
        <v>30</v>
      </c>
      <c r="C17" s="41"/>
      <c r="D17" s="41"/>
      <c r="E17" s="45">
        <f t="shared" si="0"/>
        <v>0</v>
      </c>
      <c r="F17" s="41">
        <v>18</v>
      </c>
      <c r="G17" s="45">
        <f t="shared" si="1"/>
        <v>0</v>
      </c>
      <c r="H17" s="46">
        <f t="shared" si="2"/>
        <v>0</v>
      </c>
      <c r="J17" s="40"/>
    </row>
    <row r="18" spans="1:10" ht="15.75" thickBot="1">
      <c r="A18" s="137" t="s">
        <v>12</v>
      </c>
      <c r="B18" s="48" t="s">
        <v>29</v>
      </c>
      <c r="C18" s="49">
        <v>33.331</v>
      </c>
      <c r="D18" s="49">
        <v>313.07</v>
      </c>
      <c r="E18" s="50">
        <f t="shared" si="0"/>
        <v>10434.93617</v>
      </c>
      <c r="F18" s="49">
        <v>18</v>
      </c>
      <c r="G18" s="50">
        <f t="shared" si="1"/>
        <v>1878.2885106</v>
      </c>
      <c r="H18" s="51">
        <f t="shared" si="2"/>
        <v>12313.2246806</v>
      </c>
      <c r="J18" s="40">
        <f>H18+H19</f>
        <v>13526.7779216</v>
      </c>
    </row>
    <row r="19" spans="1:10" ht="15.75" thickBot="1">
      <c r="A19" s="138"/>
      <c r="B19" s="48" t="s">
        <v>30</v>
      </c>
      <c r="C19" s="48">
        <v>3.285</v>
      </c>
      <c r="D19" s="48">
        <v>313.07</v>
      </c>
      <c r="E19" s="52">
        <f t="shared" si="0"/>
        <v>1028.43495</v>
      </c>
      <c r="F19" s="48">
        <v>18</v>
      </c>
      <c r="G19" s="52">
        <f t="shared" si="1"/>
        <v>185.11829100000003</v>
      </c>
      <c r="H19" s="53">
        <f t="shared" si="2"/>
        <v>1213.553241</v>
      </c>
      <c r="J19" s="40"/>
    </row>
    <row r="20" spans="1:10" ht="15.75" thickBot="1">
      <c r="A20" s="137" t="s">
        <v>13</v>
      </c>
      <c r="B20" s="48" t="s">
        <v>29</v>
      </c>
      <c r="C20" s="49">
        <v>36.043</v>
      </c>
      <c r="D20" s="49">
        <v>313.07</v>
      </c>
      <c r="E20" s="50">
        <f t="shared" si="0"/>
        <v>11283.98201</v>
      </c>
      <c r="F20" s="49">
        <v>18</v>
      </c>
      <c r="G20" s="50">
        <f t="shared" si="1"/>
        <v>2031.1167618000002</v>
      </c>
      <c r="H20" s="51">
        <f t="shared" si="2"/>
        <v>13315.0987718</v>
      </c>
      <c r="J20" s="40">
        <f>H20+H21</f>
        <v>14457.7228736</v>
      </c>
    </row>
    <row r="21" spans="1:10" ht="15.75" thickBot="1">
      <c r="A21" s="138"/>
      <c r="B21" s="48" t="s">
        <v>30</v>
      </c>
      <c r="C21" s="48">
        <v>3.093</v>
      </c>
      <c r="D21" s="48">
        <v>313.07</v>
      </c>
      <c r="E21" s="52">
        <f t="shared" si="0"/>
        <v>968.32551</v>
      </c>
      <c r="F21" s="48">
        <v>18</v>
      </c>
      <c r="G21" s="52">
        <f t="shared" si="1"/>
        <v>174.2985918</v>
      </c>
      <c r="H21" s="53">
        <f t="shared" si="2"/>
        <v>1142.6241018</v>
      </c>
      <c r="J21" s="40"/>
    </row>
    <row r="22" spans="1:10" ht="15.75" thickBot="1">
      <c r="A22" s="137" t="s">
        <v>14</v>
      </c>
      <c r="B22" s="48" t="s">
        <v>29</v>
      </c>
      <c r="C22" s="49">
        <v>42.391</v>
      </c>
      <c r="D22" s="49">
        <v>313.07</v>
      </c>
      <c r="E22" s="50">
        <f t="shared" si="0"/>
        <v>13271.350369999998</v>
      </c>
      <c r="F22" s="49">
        <v>18</v>
      </c>
      <c r="G22" s="50">
        <f t="shared" si="1"/>
        <v>2388.8430666</v>
      </c>
      <c r="H22" s="51">
        <f t="shared" si="2"/>
        <v>15660.193436599999</v>
      </c>
      <c r="J22" s="40">
        <f>H22+H23</f>
        <v>16679.7998126</v>
      </c>
    </row>
    <row r="23" spans="1:10" ht="15.75" thickBot="1">
      <c r="A23" s="138"/>
      <c r="B23" s="48" t="s">
        <v>30</v>
      </c>
      <c r="C23" s="48">
        <v>2.76</v>
      </c>
      <c r="D23" s="48">
        <v>313.07</v>
      </c>
      <c r="E23" s="52">
        <f t="shared" si="0"/>
        <v>864.0731999999999</v>
      </c>
      <c r="F23" s="48">
        <v>18</v>
      </c>
      <c r="G23" s="52">
        <f t="shared" si="1"/>
        <v>155.533176</v>
      </c>
      <c r="H23" s="53">
        <f t="shared" si="2"/>
        <v>1019.606376</v>
      </c>
      <c r="J23" s="40"/>
    </row>
    <row r="24" spans="1:10" ht="15.75" thickBot="1">
      <c r="A24" s="137" t="s">
        <v>15</v>
      </c>
      <c r="B24" s="48" t="s">
        <v>29</v>
      </c>
      <c r="C24" s="49">
        <v>62.261</v>
      </c>
      <c r="D24" s="49">
        <v>313.07</v>
      </c>
      <c r="E24" s="50">
        <f t="shared" si="0"/>
        <v>19492.05127</v>
      </c>
      <c r="F24" s="49">
        <v>18</v>
      </c>
      <c r="G24" s="50">
        <f t="shared" si="1"/>
        <v>3508.5692286</v>
      </c>
      <c r="H24" s="51">
        <f t="shared" si="2"/>
        <v>23000.6204986</v>
      </c>
      <c r="J24" s="40">
        <f>H24+H25</f>
        <v>24084.8758296</v>
      </c>
    </row>
    <row r="25" spans="1:10" ht="15.75" thickBot="1">
      <c r="A25" s="138"/>
      <c r="B25" s="48" t="s">
        <v>30</v>
      </c>
      <c r="C25" s="48">
        <v>2.935</v>
      </c>
      <c r="D25" s="48">
        <v>313.07</v>
      </c>
      <c r="E25" s="52">
        <f t="shared" si="0"/>
        <v>918.86045</v>
      </c>
      <c r="F25" s="48">
        <v>18</v>
      </c>
      <c r="G25" s="52">
        <f t="shared" si="1"/>
        <v>165.394881</v>
      </c>
      <c r="H25" s="53">
        <f t="shared" si="2"/>
        <v>1084.255331</v>
      </c>
      <c r="J25" s="40"/>
    </row>
    <row r="26" spans="1:10" ht="15.75" thickBot="1">
      <c r="A26" s="137" t="s">
        <v>16</v>
      </c>
      <c r="B26" s="48" t="s">
        <v>29</v>
      </c>
      <c r="C26" s="49">
        <v>60.366</v>
      </c>
      <c r="D26" s="49">
        <v>313.07</v>
      </c>
      <c r="E26" s="50">
        <f t="shared" si="0"/>
        <v>18898.78362</v>
      </c>
      <c r="F26" s="49">
        <v>18</v>
      </c>
      <c r="G26" s="50">
        <f t="shared" si="1"/>
        <v>3401.7810516</v>
      </c>
      <c r="H26" s="51">
        <f t="shared" si="2"/>
        <v>22300.564671599997</v>
      </c>
      <c r="J26" s="40">
        <f>H26+H27</f>
        <v>23271.037841799996</v>
      </c>
    </row>
    <row r="27" spans="1:10" ht="15.75" thickBot="1">
      <c r="A27" s="138"/>
      <c r="B27" s="48" t="s">
        <v>30</v>
      </c>
      <c r="C27" s="48">
        <v>2.627</v>
      </c>
      <c r="D27" s="48">
        <v>313.07</v>
      </c>
      <c r="E27" s="52">
        <f t="shared" si="0"/>
        <v>822.4348899999999</v>
      </c>
      <c r="F27" s="48">
        <v>18</v>
      </c>
      <c r="G27" s="52">
        <f t="shared" si="1"/>
        <v>148.03828019999997</v>
      </c>
      <c r="H27" s="53">
        <f t="shared" si="2"/>
        <v>970.4731701999999</v>
      </c>
      <c r="J27" s="40"/>
    </row>
    <row r="28" spans="1:10" ht="15.75" thickBot="1">
      <c r="A28" s="137" t="s">
        <v>17</v>
      </c>
      <c r="B28" s="48" t="s">
        <v>29</v>
      </c>
      <c r="C28" s="49">
        <v>82.616</v>
      </c>
      <c r="D28" s="49">
        <v>313.07</v>
      </c>
      <c r="E28" s="50">
        <f t="shared" si="0"/>
        <v>25864.59112</v>
      </c>
      <c r="F28" s="49">
        <v>18</v>
      </c>
      <c r="G28" s="50">
        <f t="shared" si="1"/>
        <v>4655.6264016000005</v>
      </c>
      <c r="H28" s="51">
        <f t="shared" si="2"/>
        <v>30520.217521600003</v>
      </c>
      <c r="J28" s="40">
        <f>H28+H29</f>
        <v>31734.509607800002</v>
      </c>
    </row>
    <row r="29" spans="1:10" ht="15.75" thickBot="1">
      <c r="A29" s="138"/>
      <c r="B29" s="48" t="s">
        <v>30</v>
      </c>
      <c r="C29" s="48">
        <v>3.287</v>
      </c>
      <c r="D29" s="48">
        <v>313.07</v>
      </c>
      <c r="E29" s="52">
        <f t="shared" si="0"/>
        <v>1029.06109</v>
      </c>
      <c r="F29" s="48">
        <v>18</v>
      </c>
      <c r="G29" s="52">
        <f t="shared" si="1"/>
        <v>185.23099619999996</v>
      </c>
      <c r="H29" s="53">
        <f t="shared" si="2"/>
        <v>1214.2920861999999</v>
      </c>
      <c r="J29" s="40"/>
    </row>
    <row r="30" spans="1:8" ht="29.25" customHeight="1" thickBot="1">
      <c r="A30" s="27" t="s">
        <v>21</v>
      </c>
      <c r="B30" s="31"/>
      <c r="C30" s="88">
        <v>334.995</v>
      </c>
      <c r="D30" s="36"/>
      <c r="E30" s="78">
        <f>SUM(E18:E29)</f>
        <v>104876.88464999999</v>
      </c>
      <c r="F30" s="36"/>
      <c r="G30" s="37"/>
      <c r="H30" s="38">
        <f>SUM(H6:H29)</f>
        <v>123754.723887</v>
      </c>
    </row>
    <row r="32" spans="1:2" ht="15">
      <c r="A32" s="54"/>
      <c r="B32" s="54"/>
    </row>
  </sheetData>
  <sheetProtection/>
  <mergeCells count="14">
    <mergeCell ref="A2:H2"/>
    <mergeCell ref="A3:H3"/>
    <mergeCell ref="A6:A7"/>
    <mergeCell ref="A8:A9"/>
    <mergeCell ref="A10:A11"/>
    <mergeCell ref="A12:A13"/>
    <mergeCell ref="A26:A27"/>
    <mergeCell ref="A28:A29"/>
    <mergeCell ref="A14:A15"/>
    <mergeCell ref="A16:A17"/>
    <mergeCell ref="A18:A19"/>
    <mergeCell ref="A20:A21"/>
    <mergeCell ref="A22:A23"/>
    <mergeCell ref="A24:A2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J32"/>
  <sheetViews>
    <sheetView tabSelected="1" zoomScalePageLayoutView="0" workbookViewId="0" topLeftCell="A1">
      <selection activeCell="H30" sqref="A1:H30"/>
    </sheetView>
  </sheetViews>
  <sheetFormatPr defaultColWidth="9.140625" defaultRowHeight="15"/>
  <cols>
    <col min="1" max="1" width="11.00390625" style="26" customWidth="1"/>
    <col min="2" max="2" width="21.140625" style="26" customWidth="1"/>
    <col min="3" max="3" width="11.57421875" style="26" bestFit="1" customWidth="1"/>
    <col min="4" max="4" width="11.421875" style="26" customWidth="1"/>
    <col min="5" max="5" width="11.28125" style="26" customWidth="1"/>
    <col min="6" max="6" width="9.140625" style="26" customWidth="1"/>
    <col min="7" max="7" width="10.28125" style="26" customWidth="1"/>
    <col min="8" max="8" width="12.28125" style="26" customWidth="1"/>
    <col min="9" max="9" width="9.140625" style="26" customWidth="1"/>
    <col min="10" max="10" width="10.00390625" style="26" bestFit="1" customWidth="1"/>
    <col min="11" max="16384" width="9.140625" style="26" customWidth="1"/>
  </cols>
  <sheetData>
    <row r="2" spans="1:8" ht="18.75">
      <c r="A2" s="141" t="s">
        <v>32</v>
      </c>
      <c r="B2" s="141"/>
      <c r="C2" s="141"/>
      <c r="D2" s="141"/>
      <c r="E2" s="141"/>
      <c r="F2" s="141"/>
      <c r="G2" s="141"/>
      <c r="H2" s="141"/>
    </row>
    <row r="3" spans="1:8" ht="18.75">
      <c r="A3" s="136" t="s">
        <v>35</v>
      </c>
      <c r="B3" s="136"/>
      <c r="C3" s="136"/>
      <c r="D3" s="136"/>
      <c r="E3" s="136"/>
      <c r="F3" s="136"/>
      <c r="G3" s="136"/>
      <c r="H3" s="136"/>
    </row>
    <row r="4" spans="1:8" ht="19.5" thickBot="1">
      <c r="A4" s="79"/>
      <c r="B4" s="79"/>
      <c r="C4" s="79"/>
      <c r="D4" s="79"/>
      <c r="E4" s="79"/>
      <c r="F4" s="79"/>
      <c r="G4" s="79"/>
      <c r="H4" s="79"/>
    </row>
    <row r="5" spans="1:8" ht="51.75" thickBot="1">
      <c r="A5" s="17" t="s">
        <v>24</v>
      </c>
      <c r="B5" s="18" t="s">
        <v>22</v>
      </c>
      <c r="C5" s="19" t="s">
        <v>18</v>
      </c>
      <c r="D5" s="19" t="s">
        <v>2</v>
      </c>
      <c r="E5" s="18" t="s">
        <v>3</v>
      </c>
      <c r="F5" s="19" t="s">
        <v>20</v>
      </c>
      <c r="G5" s="19" t="s">
        <v>4</v>
      </c>
      <c r="H5" s="20" t="s">
        <v>5</v>
      </c>
    </row>
    <row r="6" spans="1:10" ht="15.75" thickBot="1">
      <c r="A6" s="142" t="s">
        <v>6</v>
      </c>
      <c r="B6" s="80" t="s">
        <v>29</v>
      </c>
      <c r="C6" s="81">
        <v>82.931</v>
      </c>
      <c r="D6" s="82">
        <v>1475.61</v>
      </c>
      <c r="E6" s="83">
        <f>C6*D6</f>
        <v>122373.81291</v>
      </c>
      <c r="F6" s="81">
        <v>18</v>
      </c>
      <c r="G6" s="83">
        <f>E6*F6/100</f>
        <v>22027.2863238</v>
      </c>
      <c r="H6" s="84">
        <f>E6+G6</f>
        <v>144401.0992338</v>
      </c>
      <c r="J6" s="40">
        <f>H6+H7</f>
        <v>148670.7683762</v>
      </c>
    </row>
    <row r="7" spans="1:10" ht="15.75" thickBot="1">
      <c r="A7" s="143"/>
      <c r="B7" s="80" t="s">
        <v>30</v>
      </c>
      <c r="C7" s="80">
        <v>2.384</v>
      </c>
      <c r="D7" s="85">
        <v>1517.77</v>
      </c>
      <c r="E7" s="86">
        <f aca="true" t="shared" si="0" ref="E7:E29">C7*D7</f>
        <v>3618.36368</v>
      </c>
      <c r="F7" s="80">
        <v>18</v>
      </c>
      <c r="G7" s="86">
        <f aca="true" t="shared" si="1" ref="G7:G29">E7*F7/100</f>
        <v>651.3054624</v>
      </c>
      <c r="H7" s="87">
        <f aca="true" t="shared" si="2" ref="H7:H29">E7+G7</f>
        <v>4269.6691424</v>
      </c>
      <c r="J7" s="40"/>
    </row>
    <row r="8" spans="1:10" ht="15.75" thickBot="1">
      <c r="A8" s="142" t="s">
        <v>7</v>
      </c>
      <c r="B8" s="80" t="s">
        <v>29</v>
      </c>
      <c r="C8" s="81">
        <v>64.6</v>
      </c>
      <c r="D8" s="82">
        <v>1475.61</v>
      </c>
      <c r="E8" s="83">
        <f t="shared" si="0"/>
        <v>95324.40599999999</v>
      </c>
      <c r="F8" s="81">
        <v>18</v>
      </c>
      <c r="G8" s="83">
        <f t="shared" si="1"/>
        <v>17158.393079999998</v>
      </c>
      <c r="H8" s="84">
        <f>G8+E8</f>
        <v>112482.79907999998</v>
      </c>
      <c r="J8" s="40">
        <f>H8+H9</f>
        <v>116919.02830219998</v>
      </c>
    </row>
    <row r="9" spans="1:10" ht="15.75" thickBot="1">
      <c r="A9" s="143"/>
      <c r="B9" s="80" t="s">
        <v>30</v>
      </c>
      <c r="C9" s="81">
        <v>2.477</v>
      </c>
      <c r="D9" s="85">
        <v>1517.77</v>
      </c>
      <c r="E9" s="86">
        <f t="shared" si="0"/>
        <v>3759.5162899999996</v>
      </c>
      <c r="F9" s="80">
        <v>18</v>
      </c>
      <c r="G9" s="86">
        <f t="shared" si="1"/>
        <v>676.7129322</v>
      </c>
      <c r="H9" s="87">
        <f t="shared" si="2"/>
        <v>4436.2292222</v>
      </c>
      <c r="J9" s="40"/>
    </row>
    <row r="10" spans="1:10" ht="15.75" thickBot="1">
      <c r="A10" s="142" t="s">
        <v>8</v>
      </c>
      <c r="B10" s="80" t="s">
        <v>29</v>
      </c>
      <c r="C10" s="81">
        <v>67.338</v>
      </c>
      <c r="D10" s="82">
        <v>1475.61</v>
      </c>
      <c r="E10" s="83">
        <f t="shared" si="0"/>
        <v>99364.62617999998</v>
      </c>
      <c r="F10" s="81">
        <v>18</v>
      </c>
      <c r="G10" s="83">
        <f t="shared" si="1"/>
        <v>17885.632712399998</v>
      </c>
      <c r="H10" s="84">
        <f t="shared" si="2"/>
        <v>117250.25889239997</v>
      </c>
      <c r="J10" s="40">
        <f>H10+H11</f>
        <v>122221.98772599998</v>
      </c>
    </row>
    <row r="11" spans="1:10" ht="15.75" thickBot="1">
      <c r="A11" s="143"/>
      <c r="B11" s="80" t="s">
        <v>30</v>
      </c>
      <c r="C11" s="80">
        <v>2.776</v>
      </c>
      <c r="D11" s="85">
        <v>1517.77</v>
      </c>
      <c r="E11" s="86">
        <f t="shared" si="0"/>
        <v>4213.329519999999</v>
      </c>
      <c r="F11" s="80">
        <v>18</v>
      </c>
      <c r="G11" s="86">
        <f t="shared" si="1"/>
        <v>758.3993135999999</v>
      </c>
      <c r="H11" s="87">
        <f t="shared" si="2"/>
        <v>4971.728833599999</v>
      </c>
      <c r="J11" s="40"/>
    </row>
    <row r="12" spans="1:10" ht="15.75" thickBot="1">
      <c r="A12" s="142" t="s">
        <v>9</v>
      </c>
      <c r="B12" s="80" t="s">
        <v>29</v>
      </c>
      <c r="C12" s="81">
        <v>49.152</v>
      </c>
      <c r="D12" s="82">
        <v>1475.61</v>
      </c>
      <c r="E12" s="83">
        <f t="shared" si="0"/>
        <v>72529.18272</v>
      </c>
      <c r="F12" s="81">
        <v>18</v>
      </c>
      <c r="G12" s="83">
        <f t="shared" si="1"/>
        <v>13055.2528896</v>
      </c>
      <c r="H12" s="84">
        <f t="shared" si="2"/>
        <v>85584.4356096</v>
      </c>
      <c r="J12" s="40">
        <f>H12+H13</f>
        <v>89707.2453268</v>
      </c>
    </row>
    <row r="13" spans="1:10" ht="15.75" thickBot="1">
      <c r="A13" s="143"/>
      <c r="B13" s="80" t="s">
        <v>30</v>
      </c>
      <c r="C13" s="80">
        <v>2.302</v>
      </c>
      <c r="D13" s="85">
        <v>1517.77</v>
      </c>
      <c r="E13" s="86">
        <f t="shared" si="0"/>
        <v>3493.90654</v>
      </c>
      <c r="F13" s="80">
        <v>18</v>
      </c>
      <c r="G13" s="86">
        <f t="shared" si="1"/>
        <v>628.9031772</v>
      </c>
      <c r="H13" s="87">
        <f t="shared" si="2"/>
        <v>4122.8097172</v>
      </c>
      <c r="J13" s="40"/>
    </row>
    <row r="14" spans="1:10" ht="15.75" thickBot="1">
      <c r="A14" s="142" t="s">
        <v>10</v>
      </c>
      <c r="B14" s="80" t="s">
        <v>29</v>
      </c>
      <c r="C14" s="81">
        <v>42.678</v>
      </c>
      <c r="D14" s="82">
        <v>1475.61</v>
      </c>
      <c r="E14" s="83">
        <f t="shared" si="0"/>
        <v>62976.08357999999</v>
      </c>
      <c r="F14" s="81">
        <v>18</v>
      </c>
      <c r="G14" s="83">
        <f t="shared" si="1"/>
        <v>11335.695044399998</v>
      </c>
      <c r="H14" s="84">
        <f t="shared" si="2"/>
        <v>74311.77862439999</v>
      </c>
      <c r="J14" s="40">
        <f>H14+H15</f>
        <v>78758.75365819999</v>
      </c>
    </row>
    <row r="15" spans="1:10" ht="15.75" thickBot="1">
      <c r="A15" s="143"/>
      <c r="B15" s="80" t="s">
        <v>30</v>
      </c>
      <c r="C15" s="80">
        <v>2.483</v>
      </c>
      <c r="D15" s="85">
        <v>1517.77</v>
      </c>
      <c r="E15" s="86">
        <f t="shared" si="0"/>
        <v>3768.62291</v>
      </c>
      <c r="F15" s="80">
        <v>18</v>
      </c>
      <c r="G15" s="86">
        <f t="shared" si="1"/>
        <v>678.3521238</v>
      </c>
      <c r="H15" s="87">
        <f t="shared" si="2"/>
        <v>4446.9750338</v>
      </c>
      <c r="J15" s="40"/>
    </row>
    <row r="16" spans="1:10" ht="15.75" thickBot="1">
      <c r="A16" s="142" t="s">
        <v>11</v>
      </c>
      <c r="B16" s="80" t="s">
        <v>29</v>
      </c>
      <c r="C16" s="81">
        <v>34.403</v>
      </c>
      <c r="D16" s="82">
        <v>1475.61</v>
      </c>
      <c r="E16" s="83">
        <f t="shared" si="0"/>
        <v>50765.41082999999</v>
      </c>
      <c r="F16" s="81">
        <v>18</v>
      </c>
      <c r="G16" s="83">
        <f t="shared" si="1"/>
        <v>9137.7739494</v>
      </c>
      <c r="H16" s="84">
        <f t="shared" si="2"/>
        <v>59903.18477939999</v>
      </c>
      <c r="J16" s="40">
        <f>H16+H17</f>
        <v>64957.29816859999</v>
      </c>
    </row>
    <row r="17" spans="1:10" ht="15.75" thickBot="1">
      <c r="A17" s="143"/>
      <c r="B17" s="80" t="s">
        <v>30</v>
      </c>
      <c r="C17" s="80">
        <v>2.822</v>
      </c>
      <c r="D17" s="85">
        <v>1517.77</v>
      </c>
      <c r="E17" s="86">
        <f t="shared" si="0"/>
        <v>4283.14694</v>
      </c>
      <c r="F17" s="80">
        <v>18</v>
      </c>
      <c r="G17" s="86">
        <f t="shared" si="1"/>
        <v>770.9664491999999</v>
      </c>
      <c r="H17" s="87">
        <f t="shared" si="2"/>
        <v>5054.1133892</v>
      </c>
      <c r="J17" s="40"/>
    </row>
    <row r="18" spans="1:10" ht="15.75" thickBot="1">
      <c r="A18" s="142" t="s">
        <v>12</v>
      </c>
      <c r="B18" s="80" t="s">
        <v>29</v>
      </c>
      <c r="C18" s="81">
        <v>33.331</v>
      </c>
      <c r="D18" s="82">
        <v>1664.49</v>
      </c>
      <c r="E18" s="83">
        <f t="shared" si="0"/>
        <v>55479.11619000001</v>
      </c>
      <c r="F18" s="81">
        <v>18</v>
      </c>
      <c r="G18" s="83">
        <f t="shared" si="1"/>
        <v>9986.240914200001</v>
      </c>
      <c r="H18" s="84">
        <f t="shared" si="2"/>
        <v>65465.35710420001</v>
      </c>
      <c r="J18" s="40">
        <f>H18+H19</f>
        <v>72101.73775620002</v>
      </c>
    </row>
    <row r="19" spans="1:10" ht="15.75" thickBot="1">
      <c r="A19" s="143"/>
      <c r="B19" s="80" t="s">
        <v>30</v>
      </c>
      <c r="C19" s="80">
        <v>3.285</v>
      </c>
      <c r="D19" s="85">
        <v>1712.04</v>
      </c>
      <c r="E19" s="86">
        <f t="shared" si="0"/>
        <v>5624.0514</v>
      </c>
      <c r="F19" s="80">
        <v>18</v>
      </c>
      <c r="G19" s="86">
        <f t="shared" si="1"/>
        <v>1012.329252</v>
      </c>
      <c r="H19" s="87">
        <f t="shared" si="2"/>
        <v>6636.380652</v>
      </c>
      <c r="J19" s="40"/>
    </row>
    <row r="20" spans="1:10" ht="15.75" thickBot="1">
      <c r="A20" s="142" t="s">
        <v>13</v>
      </c>
      <c r="B20" s="80" t="s">
        <v>29</v>
      </c>
      <c r="C20" s="81">
        <v>36.043</v>
      </c>
      <c r="D20" s="82">
        <v>1664.49</v>
      </c>
      <c r="E20" s="83">
        <f t="shared" si="0"/>
        <v>59993.21307</v>
      </c>
      <c r="F20" s="81">
        <v>18</v>
      </c>
      <c r="G20" s="83">
        <f t="shared" si="1"/>
        <v>10798.7783526</v>
      </c>
      <c r="H20" s="84">
        <f t="shared" si="2"/>
        <v>70791.9914226</v>
      </c>
      <c r="J20" s="40">
        <f>H20+H21</f>
        <v>77040.4922922</v>
      </c>
    </row>
    <row r="21" spans="1:10" ht="15.75" thickBot="1">
      <c r="A21" s="143"/>
      <c r="B21" s="80" t="s">
        <v>30</v>
      </c>
      <c r="C21" s="80">
        <v>3.093</v>
      </c>
      <c r="D21" s="85">
        <v>1712.04</v>
      </c>
      <c r="E21" s="86">
        <f t="shared" si="0"/>
        <v>5295.33972</v>
      </c>
      <c r="F21" s="80">
        <v>18</v>
      </c>
      <c r="G21" s="86">
        <f t="shared" si="1"/>
        <v>953.1611496</v>
      </c>
      <c r="H21" s="87">
        <f t="shared" si="2"/>
        <v>6248.5008696</v>
      </c>
      <c r="J21" s="40"/>
    </row>
    <row r="22" spans="1:10" ht="15.75" thickBot="1">
      <c r="A22" s="142" t="s">
        <v>14</v>
      </c>
      <c r="B22" s="80" t="s">
        <v>29</v>
      </c>
      <c r="C22" s="81">
        <v>42.391</v>
      </c>
      <c r="D22" s="82">
        <v>1664.49</v>
      </c>
      <c r="E22" s="83">
        <f t="shared" si="0"/>
        <v>70559.39559</v>
      </c>
      <c r="F22" s="81">
        <v>18</v>
      </c>
      <c r="G22" s="83">
        <f t="shared" si="1"/>
        <v>12700.6912062</v>
      </c>
      <c r="H22" s="84">
        <f t="shared" si="2"/>
        <v>83260.0867962</v>
      </c>
      <c r="J22" s="40">
        <f>H22+H23</f>
        <v>88835.8586682</v>
      </c>
    </row>
    <row r="23" spans="1:10" ht="15.75" thickBot="1">
      <c r="A23" s="143"/>
      <c r="B23" s="80" t="s">
        <v>30</v>
      </c>
      <c r="C23" s="80">
        <v>2.76</v>
      </c>
      <c r="D23" s="85">
        <v>1712.04</v>
      </c>
      <c r="E23" s="86">
        <f t="shared" si="0"/>
        <v>4725.2303999999995</v>
      </c>
      <c r="F23" s="80">
        <v>18</v>
      </c>
      <c r="G23" s="86">
        <f t="shared" si="1"/>
        <v>850.5414719999999</v>
      </c>
      <c r="H23" s="87">
        <f t="shared" si="2"/>
        <v>5575.771871999999</v>
      </c>
      <c r="J23" s="40"/>
    </row>
    <row r="24" spans="1:10" ht="15.75" thickBot="1">
      <c r="A24" s="142" t="s">
        <v>15</v>
      </c>
      <c r="B24" s="80" t="s">
        <v>29</v>
      </c>
      <c r="C24" s="81">
        <v>62.261</v>
      </c>
      <c r="D24" s="82">
        <v>1664.49</v>
      </c>
      <c r="E24" s="83">
        <f t="shared" si="0"/>
        <v>103632.81189000001</v>
      </c>
      <c r="F24" s="81">
        <v>18</v>
      </c>
      <c r="G24" s="83">
        <f t="shared" si="1"/>
        <v>18653.9061402</v>
      </c>
      <c r="H24" s="84">
        <f t="shared" si="2"/>
        <v>122286.71803020002</v>
      </c>
      <c r="J24" s="40">
        <f>H24+H25</f>
        <v>128216.02616220003</v>
      </c>
    </row>
    <row r="25" spans="1:10" ht="15.75" thickBot="1">
      <c r="A25" s="143"/>
      <c r="B25" s="80" t="s">
        <v>30</v>
      </c>
      <c r="C25" s="80">
        <v>2.935</v>
      </c>
      <c r="D25" s="85">
        <v>1712.04</v>
      </c>
      <c r="E25" s="86">
        <f t="shared" si="0"/>
        <v>5024.8374</v>
      </c>
      <c r="F25" s="80">
        <v>18</v>
      </c>
      <c r="G25" s="86">
        <f t="shared" si="1"/>
        <v>904.4707320000001</v>
      </c>
      <c r="H25" s="87">
        <f t="shared" si="2"/>
        <v>5929.308132</v>
      </c>
      <c r="J25" s="40"/>
    </row>
    <row r="26" spans="1:10" ht="15.75" thickBot="1">
      <c r="A26" s="142" t="s">
        <v>16</v>
      </c>
      <c r="B26" s="80" t="s">
        <v>29</v>
      </c>
      <c r="C26" s="81">
        <v>60.366</v>
      </c>
      <c r="D26" s="82">
        <v>1664.49</v>
      </c>
      <c r="E26" s="83">
        <f t="shared" si="0"/>
        <v>100478.60334</v>
      </c>
      <c r="F26" s="81">
        <v>18</v>
      </c>
      <c r="G26" s="83">
        <f t="shared" si="1"/>
        <v>18086.148601200002</v>
      </c>
      <c r="H26" s="84">
        <f t="shared" si="2"/>
        <v>118564.7519412</v>
      </c>
      <c r="J26" s="40">
        <f>H26+H27</f>
        <v>123871.83625559999</v>
      </c>
    </row>
    <row r="27" spans="1:10" ht="15.75" thickBot="1">
      <c r="A27" s="143"/>
      <c r="B27" s="80" t="s">
        <v>30</v>
      </c>
      <c r="C27" s="80">
        <v>2.627</v>
      </c>
      <c r="D27" s="85">
        <v>1712.04</v>
      </c>
      <c r="E27" s="86">
        <f t="shared" si="0"/>
        <v>4497.529079999999</v>
      </c>
      <c r="F27" s="80">
        <v>18</v>
      </c>
      <c r="G27" s="86">
        <f t="shared" si="1"/>
        <v>809.5552343999999</v>
      </c>
      <c r="H27" s="87">
        <f t="shared" si="2"/>
        <v>5307.084314399999</v>
      </c>
      <c r="J27" s="40"/>
    </row>
    <row r="28" spans="1:10" ht="15.75" thickBot="1">
      <c r="A28" s="142" t="s">
        <v>17</v>
      </c>
      <c r="B28" s="80" t="s">
        <v>29</v>
      </c>
      <c r="C28" s="81">
        <v>82.616</v>
      </c>
      <c r="D28" s="82">
        <v>1664.49</v>
      </c>
      <c r="E28" s="83">
        <f t="shared" si="0"/>
        <v>137513.50584</v>
      </c>
      <c r="F28" s="81">
        <v>18</v>
      </c>
      <c r="G28" s="83">
        <f t="shared" si="1"/>
        <v>24752.4310512</v>
      </c>
      <c r="H28" s="84">
        <f t="shared" si="2"/>
        <v>162265.9368912</v>
      </c>
      <c r="J28" s="40">
        <f>H28+H29</f>
        <v>168906.3579576</v>
      </c>
    </row>
    <row r="29" spans="1:10" ht="15.75" thickBot="1">
      <c r="A29" s="143"/>
      <c r="B29" s="80" t="s">
        <v>30</v>
      </c>
      <c r="C29" s="80">
        <v>3.287</v>
      </c>
      <c r="D29" s="85">
        <v>1712.04</v>
      </c>
      <c r="E29" s="86">
        <f t="shared" si="0"/>
        <v>5627.47548</v>
      </c>
      <c r="F29" s="80">
        <v>18</v>
      </c>
      <c r="G29" s="86">
        <f t="shared" si="1"/>
        <v>1012.9455864</v>
      </c>
      <c r="H29" s="87">
        <f t="shared" si="2"/>
        <v>6640.4210664</v>
      </c>
      <c r="J29" s="40"/>
    </row>
    <row r="30" spans="1:8" ht="29.25" customHeight="1" thickBot="1">
      <c r="A30" s="27" t="s">
        <v>21</v>
      </c>
      <c r="B30" s="31"/>
      <c r="C30" s="89">
        <f>SUM(C6:C29)</f>
        <v>691.341</v>
      </c>
      <c r="D30" s="36"/>
      <c r="E30" s="78">
        <f>SUM(E6:E29)</f>
        <v>1084921.5175</v>
      </c>
      <c r="F30" s="36"/>
      <c r="G30" s="78">
        <f>SUM(G6:G17)</f>
        <v>94764.67345799998</v>
      </c>
      <c r="H30" s="38">
        <f>SUM(H6:H29)</f>
        <v>1280207.39065</v>
      </c>
    </row>
    <row r="31" ht="15.75" thickBot="1"/>
    <row r="32" spans="1:3" ht="15.75" thickBot="1">
      <c r="A32" s="47"/>
      <c r="B32" s="26" t="s">
        <v>31</v>
      </c>
      <c r="C32" s="26">
        <f>SUM(C6:C17)</f>
        <v>356.34600000000006</v>
      </c>
    </row>
  </sheetData>
  <sheetProtection/>
  <mergeCells count="14">
    <mergeCell ref="A26:A27"/>
    <mergeCell ref="A28:A29"/>
    <mergeCell ref="A14:A15"/>
    <mergeCell ref="A16:A17"/>
    <mergeCell ref="A18:A19"/>
    <mergeCell ref="A20:A21"/>
    <mergeCell ref="A22:A23"/>
    <mergeCell ref="A24:A25"/>
    <mergeCell ref="A2:H2"/>
    <mergeCell ref="A3:H3"/>
    <mergeCell ref="A6:A7"/>
    <mergeCell ref="A8:A9"/>
    <mergeCell ref="A10:A11"/>
    <mergeCell ref="A12:A1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N32"/>
  <sheetViews>
    <sheetView zoomScalePageLayoutView="0" workbookViewId="0" topLeftCell="A1">
      <selection activeCell="I32" sqref="B2:I32"/>
    </sheetView>
  </sheetViews>
  <sheetFormatPr defaultColWidth="9.140625" defaultRowHeight="15"/>
  <cols>
    <col min="1" max="1" width="3.00390625" style="26" customWidth="1"/>
    <col min="2" max="2" width="8.421875" style="26" customWidth="1"/>
    <col min="3" max="3" width="20.00390625" style="26" customWidth="1"/>
    <col min="4" max="4" width="8.28125" style="26" customWidth="1"/>
    <col min="5" max="5" width="8.421875" style="26" customWidth="1"/>
    <col min="6" max="6" width="10.28125" style="26" customWidth="1"/>
    <col min="7" max="7" width="7.00390625" style="26" customWidth="1"/>
    <col min="8" max="8" width="10.28125" style="26" customWidth="1"/>
    <col min="9" max="9" width="14.00390625" style="26" customWidth="1"/>
    <col min="10" max="10" width="15.7109375" style="26" customWidth="1"/>
    <col min="11" max="11" width="13.00390625" style="26" customWidth="1"/>
    <col min="12" max="16384" width="9.140625" style="26" customWidth="1"/>
  </cols>
  <sheetData>
    <row r="1" ht="16.5">
      <c r="H1" s="2"/>
    </row>
    <row r="2" spans="2:9" ht="15" customHeight="1">
      <c r="B2" s="135" t="s">
        <v>42</v>
      </c>
      <c r="C2" s="135"/>
      <c r="D2" s="135"/>
      <c r="E2" s="135"/>
      <c r="F2" s="135"/>
      <c r="G2" s="135"/>
      <c r="H2" s="135"/>
      <c r="I2" s="135"/>
    </row>
    <row r="3" spans="2:9" ht="15" customHeight="1">
      <c r="B3" s="3"/>
      <c r="C3" s="3"/>
      <c r="D3" s="3"/>
      <c r="E3" s="3"/>
      <c r="F3" s="3"/>
      <c r="G3" s="3"/>
      <c r="H3" s="3"/>
      <c r="I3" s="3"/>
    </row>
    <row r="4" spans="2:9" ht="15" customHeight="1" thickBot="1">
      <c r="B4" s="3"/>
      <c r="C4" s="3"/>
      <c r="D4" s="3"/>
      <c r="E4" s="3"/>
      <c r="F4" s="3"/>
      <c r="G4" s="3"/>
      <c r="H4" s="3"/>
      <c r="I4" s="3"/>
    </row>
    <row r="5" spans="2:14" ht="61.5" customHeight="1" thickBot="1">
      <c r="B5" s="17" t="s">
        <v>24</v>
      </c>
      <c r="C5" s="18" t="s">
        <v>22</v>
      </c>
      <c r="D5" s="19" t="s">
        <v>18</v>
      </c>
      <c r="E5" s="19" t="s">
        <v>2</v>
      </c>
      <c r="F5" s="18" t="s">
        <v>3</v>
      </c>
      <c r="G5" s="19" t="s">
        <v>20</v>
      </c>
      <c r="H5" s="19" t="s">
        <v>4</v>
      </c>
      <c r="I5" s="20" t="s">
        <v>5</v>
      </c>
      <c r="J5" s="30"/>
      <c r="K5" s="30"/>
      <c r="L5" s="30"/>
      <c r="M5" s="30"/>
      <c r="N5" s="30"/>
    </row>
    <row r="6" spans="2:9" ht="15">
      <c r="B6" s="132" t="s">
        <v>6</v>
      </c>
      <c r="C6" s="21" t="s">
        <v>0</v>
      </c>
      <c r="D6" s="21">
        <v>248</v>
      </c>
      <c r="E6" s="21">
        <v>1.51508</v>
      </c>
      <c r="F6" s="28">
        <f>D6*E6</f>
        <v>375.73984</v>
      </c>
      <c r="G6" s="21">
        <v>18</v>
      </c>
      <c r="H6" s="28">
        <f>F6*G6/100</f>
        <v>67.6331712</v>
      </c>
      <c r="I6" s="61">
        <f>F6+H6</f>
        <v>443.3730112</v>
      </c>
    </row>
    <row r="7" spans="2:10" ht="15.75" thickBot="1">
      <c r="B7" s="133"/>
      <c r="C7" s="23" t="s">
        <v>1</v>
      </c>
      <c r="D7" s="23"/>
      <c r="E7" s="23"/>
      <c r="F7" s="29">
        <f aca="true" t="shared" si="0" ref="F7:F29">D7*E7</f>
        <v>0</v>
      </c>
      <c r="G7" s="23">
        <v>18</v>
      </c>
      <c r="H7" s="29">
        <f aca="true" t="shared" si="1" ref="H7:H29">F7*G7/100</f>
        <v>0</v>
      </c>
      <c r="I7" s="62">
        <f aca="true" t="shared" si="2" ref="I7:I29">F7+H7</f>
        <v>0</v>
      </c>
      <c r="J7" s="35">
        <f>I6+I7</f>
        <v>443.3730112</v>
      </c>
    </row>
    <row r="8" spans="2:9" ht="15">
      <c r="B8" s="132" t="s">
        <v>7</v>
      </c>
      <c r="C8" s="21" t="s">
        <v>0</v>
      </c>
      <c r="D8" s="21">
        <v>241</v>
      </c>
      <c r="E8" s="21">
        <v>1.51137</v>
      </c>
      <c r="F8" s="28">
        <f t="shared" si="0"/>
        <v>364.24017000000003</v>
      </c>
      <c r="G8" s="21">
        <v>18</v>
      </c>
      <c r="H8" s="28">
        <f t="shared" si="1"/>
        <v>65.56323060000001</v>
      </c>
      <c r="I8" s="61">
        <f t="shared" si="2"/>
        <v>429.80340060000003</v>
      </c>
    </row>
    <row r="9" spans="2:10" ht="15.75" thickBot="1">
      <c r="B9" s="133"/>
      <c r="C9" s="23" t="s">
        <v>1</v>
      </c>
      <c r="D9" s="23">
        <v>22</v>
      </c>
      <c r="E9" s="23">
        <v>1.41344</v>
      </c>
      <c r="F9" s="29">
        <f t="shared" si="0"/>
        <v>31.09568</v>
      </c>
      <c r="G9" s="23">
        <v>18</v>
      </c>
      <c r="H9" s="29">
        <f t="shared" si="1"/>
        <v>5.597222400000001</v>
      </c>
      <c r="I9" s="62">
        <f t="shared" si="2"/>
        <v>36.6929024</v>
      </c>
      <c r="J9" s="35">
        <f>I8+I9</f>
        <v>466.496303</v>
      </c>
    </row>
    <row r="10" spans="2:9" ht="15">
      <c r="B10" s="132" t="s">
        <v>8</v>
      </c>
      <c r="C10" s="21" t="s">
        <v>0</v>
      </c>
      <c r="D10" s="21">
        <v>227</v>
      </c>
      <c r="E10" s="21">
        <v>1.5475</v>
      </c>
      <c r="F10" s="28">
        <f t="shared" si="0"/>
        <v>351.2825</v>
      </c>
      <c r="G10" s="21">
        <v>18</v>
      </c>
      <c r="H10" s="28">
        <f t="shared" si="1"/>
        <v>63.23085000000001</v>
      </c>
      <c r="I10" s="61">
        <f t="shared" si="2"/>
        <v>414.51335000000006</v>
      </c>
    </row>
    <row r="11" spans="2:10" ht="15.75" thickBot="1">
      <c r="B11" s="133"/>
      <c r="C11" s="23" t="s">
        <v>1</v>
      </c>
      <c r="D11" s="23">
        <v>0</v>
      </c>
      <c r="E11" s="23">
        <v>0</v>
      </c>
      <c r="F11" s="29">
        <f t="shared" si="0"/>
        <v>0</v>
      </c>
      <c r="G11" s="23">
        <v>18</v>
      </c>
      <c r="H11" s="29">
        <f t="shared" si="1"/>
        <v>0</v>
      </c>
      <c r="I11" s="62">
        <f t="shared" si="2"/>
        <v>0</v>
      </c>
      <c r="J11" s="35">
        <f>I10+I11</f>
        <v>414.51335000000006</v>
      </c>
    </row>
    <row r="12" spans="2:9" ht="15">
      <c r="B12" s="132" t="s">
        <v>9</v>
      </c>
      <c r="C12" s="21" t="s">
        <v>0</v>
      </c>
      <c r="D12" s="21">
        <v>219</v>
      </c>
      <c r="E12" s="21">
        <v>1.69169</v>
      </c>
      <c r="F12" s="28">
        <f t="shared" si="0"/>
        <v>370.48010999999997</v>
      </c>
      <c r="G12" s="21">
        <v>18</v>
      </c>
      <c r="H12" s="28">
        <f t="shared" si="1"/>
        <v>66.6864198</v>
      </c>
      <c r="I12" s="61">
        <f t="shared" si="2"/>
        <v>437.1665298</v>
      </c>
    </row>
    <row r="13" spans="2:10" ht="15.75" thickBot="1">
      <c r="B13" s="133"/>
      <c r="C13" s="23" t="s">
        <v>1</v>
      </c>
      <c r="D13" s="23">
        <v>7</v>
      </c>
      <c r="E13" s="23">
        <v>1.61548</v>
      </c>
      <c r="F13" s="29">
        <f t="shared" si="0"/>
        <v>11.30836</v>
      </c>
      <c r="G13" s="23">
        <v>18</v>
      </c>
      <c r="H13" s="29">
        <f t="shared" si="1"/>
        <v>2.0355048</v>
      </c>
      <c r="I13" s="62">
        <f t="shared" si="2"/>
        <v>13.3438648</v>
      </c>
      <c r="J13" s="35">
        <v>450.02</v>
      </c>
    </row>
    <row r="14" spans="2:9" ht="15">
      <c r="B14" s="132" t="s">
        <v>10</v>
      </c>
      <c r="C14" s="21" t="s">
        <v>0</v>
      </c>
      <c r="D14" s="21">
        <v>176</v>
      </c>
      <c r="E14" s="21">
        <v>1.65096</v>
      </c>
      <c r="F14" s="28">
        <f t="shared" si="0"/>
        <v>290.56896</v>
      </c>
      <c r="G14" s="21">
        <v>18</v>
      </c>
      <c r="H14" s="28">
        <f t="shared" si="1"/>
        <v>52.3024128</v>
      </c>
      <c r="I14" s="61">
        <f t="shared" si="2"/>
        <v>342.8713728</v>
      </c>
    </row>
    <row r="15" spans="2:10" ht="15.75" thickBot="1">
      <c r="B15" s="133"/>
      <c r="C15" s="23" t="s">
        <v>1</v>
      </c>
      <c r="D15" s="23">
        <v>0</v>
      </c>
      <c r="E15" s="23">
        <v>0</v>
      </c>
      <c r="F15" s="29">
        <f t="shared" si="0"/>
        <v>0</v>
      </c>
      <c r="G15" s="23">
        <v>18</v>
      </c>
      <c r="H15" s="29">
        <f t="shared" si="1"/>
        <v>0</v>
      </c>
      <c r="I15" s="62">
        <f t="shared" si="2"/>
        <v>0</v>
      </c>
      <c r="J15" s="35">
        <f>I14+I15</f>
        <v>342.8713728</v>
      </c>
    </row>
    <row r="16" spans="2:9" ht="15">
      <c r="B16" s="132" t="s">
        <v>11</v>
      </c>
      <c r="C16" s="21" t="s">
        <v>0</v>
      </c>
      <c r="D16" s="21">
        <v>156</v>
      </c>
      <c r="E16" s="21">
        <v>1.57875</v>
      </c>
      <c r="F16" s="28">
        <f t="shared" si="0"/>
        <v>246.28500000000003</v>
      </c>
      <c r="G16" s="21">
        <v>18</v>
      </c>
      <c r="H16" s="28">
        <f t="shared" si="1"/>
        <v>44.3313</v>
      </c>
      <c r="I16" s="61">
        <f t="shared" si="2"/>
        <v>290.6163</v>
      </c>
    </row>
    <row r="17" spans="2:10" ht="15.75" thickBot="1">
      <c r="B17" s="133"/>
      <c r="C17" s="23" t="s">
        <v>1</v>
      </c>
      <c r="D17" s="23">
        <v>0</v>
      </c>
      <c r="E17" s="23">
        <v>0</v>
      </c>
      <c r="F17" s="29">
        <f t="shared" si="0"/>
        <v>0</v>
      </c>
      <c r="G17" s="23">
        <v>18</v>
      </c>
      <c r="H17" s="29">
        <f t="shared" si="1"/>
        <v>0</v>
      </c>
      <c r="I17" s="62">
        <f t="shared" si="2"/>
        <v>0</v>
      </c>
      <c r="J17" s="35">
        <f>I16+I17</f>
        <v>290.6163</v>
      </c>
    </row>
    <row r="18" spans="2:9" ht="15">
      <c r="B18" s="132" t="s">
        <v>12</v>
      </c>
      <c r="C18" s="21" t="s">
        <v>0</v>
      </c>
      <c r="D18" s="21">
        <v>179</v>
      </c>
      <c r="E18" s="21">
        <v>1.78289</v>
      </c>
      <c r="F18" s="28">
        <f t="shared" si="0"/>
        <v>319.13731</v>
      </c>
      <c r="G18" s="21">
        <v>18</v>
      </c>
      <c r="H18" s="57">
        <f>F18*G18/100+0.01</f>
        <v>57.4547158</v>
      </c>
      <c r="I18" s="76">
        <f t="shared" si="2"/>
        <v>376.5920258</v>
      </c>
    </row>
    <row r="19" spans="2:10" ht="15.75" thickBot="1">
      <c r="B19" s="133"/>
      <c r="C19" s="23" t="s">
        <v>1</v>
      </c>
      <c r="D19" s="23">
        <v>17</v>
      </c>
      <c r="E19" s="23">
        <v>1.67091</v>
      </c>
      <c r="F19" s="29">
        <f t="shared" si="0"/>
        <v>28.405469999999998</v>
      </c>
      <c r="G19" s="23">
        <v>18</v>
      </c>
      <c r="H19" s="59">
        <f t="shared" si="1"/>
        <v>5.1129846</v>
      </c>
      <c r="I19" s="63">
        <f t="shared" si="2"/>
        <v>33.5184546</v>
      </c>
      <c r="J19" s="35">
        <f>I18+I19</f>
        <v>410.1104804</v>
      </c>
    </row>
    <row r="20" spans="2:9" ht="15">
      <c r="B20" s="132" t="s">
        <v>13</v>
      </c>
      <c r="C20" s="21" t="s">
        <v>0</v>
      </c>
      <c r="D20" s="21">
        <v>175</v>
      </c>
      <c r="E20" s="21">
        <v>1.75266</v>
      </c>
      <c r="F20" s="28">
        <f t="shared" si="0"/>
        <v>306.7155</v>
      </c>
      <c r="G20" s="21">
        <v>18</v>
      </c>
      <c r="H20" s="57">
        <f t="shared" si="1"/>
        <v>55.20879000000001</v>
      </c>
      <c r="I20" s="76">
        <f t="shared" si="2"/>
        <v>361.92429000000004</v>
      </c>
    </row>
    <row r="21" spans="2:10" ht="15.75" thickBot="1">
      <c r="B21" s="133"/>
      <c r="C21" s="23" t="s">
        <v>1</v>
      </c>
      <c r="D21" s="23">
        <v>23</v>
      </c>
      <c r="E21" s="23">
        <v>1.63573</v>
      </c>
      <c r="F21" s="29">
        <f t="shared" si="0"/>
        <v>37.62179</v>
      </c>
      <c r="G21" s="23">
        <v>18</v>
      </c>
      <c r="H21" s="59">
        <f t="shared" si="1"/>
        <v>6.771922199999999</v>
      </c>
      <c r="I21" s="63">
        <f t="shared" si="2"/>
        <v>44.393712199999996</v>
      </c>
      <c r="J21" s="35">
        <f>I20+I21</f>
        <v>406.3180022</v>
      </c>
    </row>
    <row r="22" spans="2:9" ht="15">
      <c r="B22" s="132" t="s">
        <v>14</v>
      </c>
      <c r="C22" s="21" t="s">
        <v>0</v>
      </c>
      <c r="D22" s="21">
        <v>195</v>
      </c>
      <c r="E22" s="21">
        <v>1.72629</v>
      </c>
      <c r="F22" s="28">
        <f t="shared" si="0"/>
        <v>336.62655</v>
      </c>
      <c r="G22" s="21">
        <v>18</v>
      </c>
      <c r="H22" s="57">
        <f t="shared" si="1"/>
        <v>60.592779</v>
      </c>
      <c r="I22" s="76">
        <f t="shared" si="2"/>
        <v>397.219329</v>
      </c>
    </row>
    <row r="23" spans="2:10" ht="15.75" thickBot="1">
      <c r="B23" s="133"/>
      <c r="C23" s="23" t="s">
        <v>1</v>
      </c>
      <c r="D23" s="23">
        <v>52</v>
      </c>
      <c r="E23" s="23">
        <v>1.60507</v>
      </c>
      <c r="F23" s="29">
        <f t="shared" si="0"/>
        <v>83.46364</v>
      </c>
      <c r="G23" s="23">
        <v>18</v>
      </c>
      <c r="H23" s="59">
        <f t="shared" si="1"/>
        <v>15.023455199999999</v>
      </c>
      <c r="I23" s="63">
        <f>F23+H23-0.01</f>
        <v>98.4770952</v>
      </c>
      <c r="J23" s="35">
        <f>I22+I23</f>
        <v>495.6964242</v>
      </c>
    </row>
    <row r="24" spans="2:9" ht="15">
      <c r="B24" s="132" t="s">
        <v>15</v>
      </c>
      <c r="C24" s="21" t="s">
        <v>0</v>
      </c>
      <c r="D24" s="21">
        <v>219</v>
      </c>
      <c r="E24" s="21">
        <v>1.75025</v>
      </c>
      <c r="F24" s="28">
        <f t="shared" si="0"/>
        <v>383.30475</v>
      </c>
      <c r="G24" s="21">
        <v>18</v>
      </c>
      <c r="H24" s="57">
        <f t="shared" si="1"/>
        <v>68.994855</v>
      </c>
      <c r="I24" s="76">
        <f>F24+H24-0.01</f>
        <v>452.28960500000005</v>
      </c>
    </row>
    <row r="25" spans="2:10" ht="15.75" thickBot="1">
      <c r="B25" s="133"/>
      <c r="C25" s="23" t="s">
        <v>1</v>
      </c>
      <c r="D25" s="23">
        <v>70</v>
      </c>
      <c r="E25" s="23">
        <v>1.63305</v>
      </c>
      <c r="F25" s="29">
        <f t="shared" si="0"/>
        <v>114.31349999999999</v>
      </c>
      <c r="G25" s="23">
        <v>18</v>
      </c>
      <c r="H25" s="59">
        <f t="shared" si="1"/>
        <v>20.576430000000002</v>
      </c>
      <c r="I25" s="63">
        <f t="shared" si="2"/>
        <v>134.88993</v>
      </c>
      <c r="J25" s="35">
        <f>I24+I25</f>
        <v>587.179535</v>
      </c>
    </row>
    <row r="26" spans="2:9" ht="15">
      <c r="B26" s="132" t="s">
        <v>16</v>
      </c>
      <c r="C26" s="21" t="s">
        <v>0</v>
      </c>
      <c r="D26" s="21">
        <v>250</v>
      </c>
      <c r="E26" s="21">
        <v>1.67424</v>
      </c>
      <c r="F26" s="28">
        <f t="shared" si="0"/>
        <v>418.56</v>
      </c>
      <c r="G26" s="21">
        <v>18</v>
      </c>
      <c r="H26" s="57">
        <f t="shared" si="1"/>
        <v>75.3408</v>
      </c>
      <c r="I26" s="76">
        <f t="shared" si="2"/>
        <v>493.9008</v>
      </c>
    </row>
    <row r="27" spans="2:10" ht="15.75" thickBot="1">
      <c r="B27" s="133"/>
      <c r="C27" s="23" t="s">
        <v>1</v>
      </c>
      <c r="D27" s="23">
        <v>27</v>
      </c>
      <c r="E27" s="23">
        <v>1.54425</v>
      </c>
      <c r="F27" s="29">
        <f t="shared" si="0"/>
        <v>41.69475</v>
      </c>
      <c r="G27" s="23">
        <v>18</v>
      </c>
      <c r="H27" s="59">
        <f>F27*G27/100-0.01</f>
        <v>7.495055</v>
      </c>
      <c r="I27" s="63">
        <f t="shared" si="2"/>
        <v>49.189805</v>
      </c>
      <c r="J27" s="35">
        <f>I26+I27</f>
        <v>543.090605</v>
      </c>
    </row>
    <row r="28" spans="2:9" ht="15">
      <c r="B28" s="132" t="s">
        <v>17</v>
      </c>
      <c r="C28" s="21" t="s">
        <v>0</v>
      </c>
      <c r="D28" s="21">
        <v>260</v>
      </c>
      <c r="E28" s="21">
        <v>1.61343</v>
      </c>
      <c r="F28" s="28">
        <f t="shared" si="0"/>
        <v>419.49179999999996</v>
      </c>
      <c r="G28" s="21">
        <v>18</v>
      </c>
      <c r="H28" s="57">
        <f t="shared" si="1"/>
        <v>75.508524</v>
      </c>
      <c r="I28" s="76">
        <f t="shared" si="2"/>
        <v>495.000324</v>
      </c>
    </row>
    <row r="29" spans="2:10" ht="15.75" thickBot="1">
      <c r="B29" s="133"/>
      <c r="C29" s="23" t="s">
        <v>1</v>
      </c>
      <c r="D29" s="23">
        <v>56</v>
      </c>
      <c r="E29" s="23">
        <v>1.47321</v>
      </c>
      <c r="F29" s="29">
        <f t="shared" si="0"/>
        <v>82.49976</v>
      </c>
      <c r="G29" s="23">
        <v>18</v>
      </c>
      <c r="H29" s="29">
        <f t="shared" si="1"/>
        <v>14.8499568</v>
      </c>
      <c r="I29" s="62">
        <f t="shared" si="2"/>
        <v>97.3497168</v>
      </c>
      <c r="J29" s="35">
        <f>I28+I29</f>
        <v>592.3500408</v>
      </c>
    </row>
    <row r="30" spans="2:9" ht="15.75" thickBot="1">
      <c r="B30" s="27" t="s">
        <v>21</v>
      </c>
      <c r="C30" s="31"/>
      <c r="D30" s="32">
        <f>SUM(D6:D29)+1</f>
        <v>2820</v>
      </c>
      <c r="E30" s="32"/>
      <c r="F30" s="90">
        <f>F29+F28+F27+F26+F25+F24+F23+F22+F21+F20+F19+F18+F17+F16+F15+F14+F13+F12+F11+F10+F9+F8+F7+F6</f>
        <v>4612.835440000001</v>
      </c>
      <c r="G30" s="32"/>
      <c r="H30" s="33"/>
      <c r="I30" s="77">
        <f>SUM(I6:I29)</f>
        <v>5443.125819200001</v>
      </c>
    </row>
    <row r="32" ht="15">
      <c r="C32" s="26" t="s">
        <v>41</v>
      </c>
    </row>
  </sheetData>
  <sheetProtection/>
  <mergeCells count="13">
    <mergeCell ref="B2:I2"/>
    <mergeCell ref="B6:B7"/>
    <mergeCell ref="B8:B9"/>
    <mergeCell ref="B10:B11"/>
    <mergeCell ref="B12:B13"/>
    <mergeCell ref="B14:B15"/>
    <mergeCell ref="B28:B29"/>
    <mergeCell ref="B16:B17"/>
    <mergeCell ref="B18:B19"/>
    <mergeCell ref="B20:B21"/>
    <mergeCell ref="B22:B23"/>
    <mergeCell ref="B24:B25"/>
    <mergeCell ref="B26:B27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L34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2.140625" style="26" customWidth="1"/>
    <col min="2" max="2" width="19.00390625" style="26" customWidth="1"/>
    <col min="3" max="3" width="13.140625" style="26" bestFit="1" customWidth="1"/>
    <col min="4" max="4" width="12.57421875" style="26" customWidth="1"/>
    <col min="5" max="5" width="14.421875" style="26" customWidth="1"/>
    <col min="6" max="6" width="9.140625" style="26" customWidth="1"/>
    <col min="7" max="7" width="12.00390625" style="26" customWidth="1"/>
    <col min="8" max="8" width="20.8515625" style="26" customWidth="1"/>
    <col min="9" max="9" width="9.140625" style="26" customWidth="1"/>
    <col min="10" max="10" width="10.00390625" style="26" bestFit="1" customWidth="1"/>
    <col min="11" max="11" width="9.140625" style="26" customWidth="1"/>
    <col min="12" max="12" width="11.57421875" style="26" bestFit="1" customWidth="1"/>
    <col min="13" max="16384" width="9.140625" style="26" customWidth="1"/>
  </cols>
  <sheetData>
    <row r="2" spans="1:8" ht="15.75">
      <c r="A2" s="146" t="s">
        <v>40</v>
      </c>
      <c r="B2" s="146"/>
      <c r="C2" s="146"/>
      <c r="D2" s="146"/>
      <c r="E2" s="146"/>
      <c r="F2" s="146"/>
      <c r="G2" s="146"/>
      <c r="H2" s="146"/>
    </row>
    <row r="3" spans="1:8" ht="18.75">
      <c r="A3" s="147"/>
      <c r="B3" s="147"/>
      <c r="C3" s="147"/>
      <c r="D3" s="147"/>
      <c r="E3" s="147"/>
      <c r="F3" s="147"/>
      <c r="G3" s="147"/>
      <c r="H3" s="147"/>
    </row>
    <row r="4" spans="1:8" ht="19.5" thickBot="1">
      <c r="A4" s="64"/>
      <c r="B4" s="64"/>
      <c r="C4" s="64"/>
      <c r="D4" s="64"/>
      <c r="E4" s="64"/>
      <c r="F4" s="64"/>
      <c r="G4" s="64"/>
      <c r="H4" s="64"/>
    </row>
    <row r="5" spans="1:8" ht="39" thickBot="1">
      <c r="A5" s="65" t="s">
        <v>24</v>
      </c>
      <c r="B5" s="66" t="s">
        <v>22</v>
      </c>
      <c r="C5" s="67" t="s">
        <v>18</v>
      </c>
      <c r="D5" s="67" t="s">
        <v>2</v>
      </c>
      <c r="E5" s="66" t="s">
        <v>3</v>
      </c>
      <c r="F5" s="67" t="s">
        <v>20</v>
      </c>
      <c r="G5" s="67" t="s">
        <v>4</v>
      </c>
      <c r="H5" s="68" t="s">
        <v>5</v>
      </c>
    </row>
    <row r="6" spans="1:10" ht="15">
      <c r="A6" s="144" t="s">
        <v>6</v>
      </c>
      <c r="B6" s="56" t="s">
        <v>25</v>
      </c>
      <c r="C6" s="56">
        <v>212</v>
      </c>
      <c r="D6" s="56">
        <v>411.23065</v>
      </c>
      <c r="E6" s="57">
        <f>C6*D6</f>
        <v>87180.8978</v>
      </c>
      <c r="F6" s="56">
        <v>18</v>
      </c>
      <c r="G6" s="57">
        <f>E6*F6/100</f>
        <v>15692.561604000002</v>
      </c>
      <c r="H6" s="76">
        <f>E6+G6</f>
        <v>102873.45940400001</v>
      </c>
      <c r="J6" s="40">
        <f>H6+H7</f>
        <v>460858.10700456146</v>
      </c>
    </row>
    <row r="7" spans="1:10" ht="15.75" thickBot="1">
      <c r="A7" s="145"/>
      <c r="B7" s="55" t="s">
        <v>26</v>
      </c>
      <c r="C7" s="55">
        <v>157011</v>
      </c>
      <c r="D7" s="55">
        <v>1.93220105598</v>
      </c>
      <c r="E7" s="59">
        <f aca="true" t="shared" si="0" ref="E7:E29">C7*D7</f>
        <v>303376.8200004758</v>
      </c>
      <c r="F7" s="55">
        <v>18</v>
      </c>
      <c r="G7" s="59">
        <f aca="true" t="shared" si="1" ref="G7:G29">E7*F7/100</f>
        <v>54607.82760008564</v>
      </c>
      <c r="H7" s="63">
        <f aca="true" t="shared" si="2" ref="H7:H29">E7+G7</f>
        <v>357984.64760056144</v>
      </c>
      <c r="J7" s="40"/>
    </row>
    <row r="8" spans="1:10" ht="15.75" thickBot="1">
      <c r="A8" s="144" t="s">
        <v>7</v>
      </c>
      <c r="B8" s="56" t="s">
        <v>25</v>
      </c>
      <c r="C8" s="56">
        <v>212</v>
      </c>
      <c r="D8" s="56">
        <v>309.08744</v>
      </c>
      <c r="E8" s="57">
        <f t="shared" si="0"/>
        <v>65526.537280000004</v>
      </c>
      <c r="F8" s="56">
        <v>18</v>
      </c>
      <c r="G8" s="57">
        <f t="shared" si="1"/>
        <v>11794.776710400001</v>
      </c>
      <c r="H8" s="76">
        <v>77321.32</v>
      </c>
      <c r="J8" s="40">
        <f>H8+H9</f>
        <v>513572.6418007236</v>
      </c>
    </row>
    <row r="9" spans="1:10" ht="15.75" thickBot="1">
      <c r="A9" s="145"/>
      <c r="B9" s="55" t="s">
        <v>26</v>
      </c>
      <c r="C9" s="56">
        <v>179480</v>
      </c>
      <c r="D9" s="56">
        <v>2.05986466459</v>
      </c>
      <c r="E9" s="59">
        <f t="shared" si="0"/>
        <v>369704.5100006132</v>
      </c>
      <c r="F9" s="55">
        <v>18</v>
      </c>
      <c r="G9" s="59">
        <f t="shared" si="1"/>
        <v>66546.81180011037</v>
      </c>
      <c r="H9" s="63">
        <f t="shared" si="2"/>
        <v>436251.3218007236</v>
      </c>
      <c r="J9" s="40"/>
    </row>
    <row r="10" spans="1:12" ht="15">
      <c r="A10" s="144" t="s">
        <v>8</v>
      </c>
      <c r="B10" s="56" t="s">
        <v>25</v>
      </c>
      <c r="C10" s="56">
        <v>137</v>
      </c>
      <c r="D10" s="56">
        <v>418.4382</v>
      </c>
      <c r="E10" s="57">
        <f t="shared" si="0"/>
        <v>57326.0334</v>
      </c>
      <c r="F10" s="56">
        <v>18</v>
      </c>
      <c r="G10" s="57">
        <f t="shared" si="1"/>
        <v>10318.686012</v>
      </c>
      <c r="H10" s="76">
        <f t="shared" si="2"/>
        <v>67644.719412</v>
      </c>
      <c r="J10" s="40">
        <f>H10+H11</f>
        <v>441217.7452125789</v>
      </c>
      <c r="L10" s="40"/>
    </row>
    <row r="11" spans="1:10" ht="15.75" thickBot="1">
      <c r="A11" s="145"/>
      <c r="B11" s="55" t="s">
        <v>26</v>
      </c>
      <c r="C11" s="55">
        <v>156835</v>
      </c>
      <c r="D11" s="55">
        <v>2.01860114133</v>
      </c>
      <c r="E11" s="59">
        <f t="shared" si="0"/>
        <v>316587.3100004906</v>
      </c>
      <c r="F11" s="55">
        <v>18</v>
      </c>
      <c r="G11" s="59">
        <f t="shared" si="1"/>
        <v>56985.7158000883</v>
      </c>
      <c r="H11" s="63">
        <f t="shared" si="2"/>
        <v>373573.0258005789</v>
      </c>
      <c r="J11" s="40"/>
    </row>
    <row r="12" spans="1:10" ht="15">
      <c r="A12" s="144" t="s">
        <v>9</v>
      </c>
      <c r="B12" s="56" t="s">
        <v>25</v>
      </c>
      <c r="C12" s="56">
        <v>281</v>
      </c>
      <c r="D12" s="56">
        <v>416.90583</v>
      </c>
      <c r="E12" s="57">
        <f t="shared" si="0"/>
        <v>117150.53822999999</v>
      </c>
      <c r="F12" s="56">
        <v>18</v>
      </c>
      <c r="G12" s="57">
        <f t="shared" si="1"/>
        <v>21087.096881399997</v>
      </c>
      <c r="H12" s="76">
        <f t="shared" si="2"/>
        <v>138237.63511139998</v>
      </c>
      <c r="J12" s="40">
        <v>559330.06</v>
      </c>
    </row>
    <row r="13" spans="1:10" ht="15.75" thickBot="1">
      <c r="A13" s="145"/>
      <c r="B13" s="55" t="s">
        <v>26</v>
      </c>
      <c r="C13" s="55">
        <v>163241</v>
      </c>
      <c r="D13" s="55">
        <v>2.18608058025</v>
      </c>
      <c r="E13" s="59">
        <f t="shared" si="0"/>
        <v>356857.98000059027</v>
      </c>
      <c r="F13" s="55">
        <v>18</v>
      </c>
      <c r="G13" s="59">
        <f t="shared" si="1"/>
        <v>64234.43640010625</v>
      </c>
      <c r="H13" s="63">
        <f t="shared" si="2"/>
        <v>421092.4164006965</v>
      </c>
      <c r="J13" s="40"/>
    </row>
    <row r="14" spans="1:10" ht="15">
      <c r="A14" s="144" t="s">
        <v>10</v>
      </c>
      <c r="B14" s="56" t="s">
        <v>25</v>
      </c>
      <c r="C14" s="56">
        <v>432</v>
      </c>
      <c r="D14" s="56">
        <v>410.44211</v>
      </c>
      <c r="E14" s="57">
        <f t="shared" si="0"/>
        <v>177310.99152</v>
      </c>
      <c r="F14" s="56">
        <v>18</v>
      </c>
      <c r="G14" s="57">
        <f t="shared" si="1"/>
        <v>31915.9784736</v>
      </c>
      <c r="H14" s="76">
        <f t="shared" si="2"/>
        <v>209226.9699936</v>
      </c>
      <c r="J14" s="40">
        <f>H14+H15</f>
        <v>539216.0585944133</v>
      </c>
    </row>
    <row r="15" spans="1:10" ht="15.75" thickBot="1">
      <c r="A15" s="145"/>
      <c r="B15" s="55" t="s">
        <v>26</v>
      </c>
      <c r="C15" s="55">
        <v>129188</v>
      </c>
      <c r="D15" s="55">
        <v>2.16468843856</v>
      </c>
      <c r="E15" s="59">
        <f t="shared" si="0"/>
        <v>279651.77000068926</v>
      </c>
      <c r="F15" s="55">
        <v>18</v>
      </c>
      <c r="G15" s="59">
        <f t="shared" si="1"/>
        <v>50337.31860012407</v>
      </c>
      <c r="H15" s="63">
        <f t="shared" si="2"/>
        <v>329989.0886008133</v>
      </c>
      <c r="J15" s="40"/>
    </row>
    <row r="16" spans="1:12" ht="15">
      <c r="A16" s="144" t="s">
        <v>11</v>
      </c>
      <c r="B16" s="56" t="s">
        <v>25</v>
      </c>
      <c r="C16" s="56">
        <v>460</v>
      </c>
      <c r="D16" s="56">
        <v>351.02646</v>
      </c>
      <c r="E16" s="57">
        <f t="shared" si="0"/>
        <v>161472.1716</v>
      </c>
      <c r="F16" s="56">
        <v>18</v>
      </c>
      <c r="G16" s="57">
        <f t="shared" si="1"/>
        <v>29064.990888</v>
      </c>
      <c r="H16" s="76">
        <f t="shared" si="2"/>
        <v>190537.162488</v>
      </c>
      <c r="J16" s="40">
        <f>H16+H17</f>
        <v>485338.7100876662</v>
      </c>
      <c r="L16" s="40"/>
    </row>
    <row r="17" spans="1:10" ht="15.75" thickBot="1">
      <c r="A17" s="145"/>
      <c r="B17" s="55" t="s">
        <v>26</v>
      </c>
      <c r="C17" s="55">
        <v>116608</v>
      </c>
      <c r="D17" s="55">
        <v>2.14249296789</v>
      </c>
      <c r="E17" s="59">
        <f t="shared" si="0"/>
        <v>249831.81999971712</v>
      </c>
      <c r="F17" s="55">
        <v>18</v>
      </c>
      <c r="G17" s="59">
        <f t="shared" si="1"/>
        <v>44969.72759994908</v>
      </c>
      <c r="H17" s="63">
        <f t="shared" si="2"/>
        <v>294801.54759966617</v>
      </c>
      <c r="J17" s="40"/>
    </row>
    <row r="18" spans="1:10" ht="15">
      <c r="A18" s="144" t="s">
        <v>12</v>
      </c>
      <c r="B18" s="56" t="s">
        <v>25</v>
      </c>
      <c r="C18" s="56">
        <v>419</v>
      </c>
      <c r="D18" s="56">
        <v>408.56686</v>
      </c>
      <c r="E18" s="57">
        <f t="shared" si="0"/>
        <v>171189.51434</v>
      </c>
      <c r="F18" s="56">
        <v>18</v>
      </c>
      <c r="G18" s="57">
        <f t="shared" si="1"/>
        <v>30814.1125812</v>
      </c>
      <c r="H18" s="76">
        <f>E18+G18-0.01</f>
        <v>202003.61692119998</v>
      </c>
      <c r="J18" s="40">
        <f>H18+H19</f>
        <v>572853.9461210929</v>
      </c>
    </row>
    <row r="19" spans="1:10" ht="15.75" thickBot="1">
      <c r="A19" s="145"/>
      <c r="B19" s="55" t="s">
        <v>26</v>
      </c>
      <c r="C19" s="55">
        <v>139313</v>
      </c>
      <c r="D19" s="55">
        <v>2.25592686971</v>
      </c>
      <c r="E19" s="59">
        <f t="shared" si="0"/>
        <v>314279.93999990926</v>
      </c>
      <c r="F19" s="55">
        <v>18</v>
      </c>
      <c r="G19" s="59">
        <f t="shared" si="1"/>
        <v>56570.38919998366</v>
      </c>
      <c r="H19" s="63">
        <f t="shared" si="2"/>
        <v>370850.32919989293</v>
      </c>
      <c r="J19" s="40"/>
    </row>
    <row r="20" spans="1:10" ht="15">
      <c r="A20" s="144" t="s">
        <v>13</v>
      </c>
      <c r="B20" s="56" t="s">
        <v>25</v>
      </c>
      <c r="C20" s="56">
        <v>340</v>
      </c>
      <c r="D20" s="56">
        <v>386.82518</v>
      </c>
      <c r="E20" s="57">
        <f t="shared" si="0"/>
        <v>131520.5612</v>
      </c>
      <c r="F20" s="56">
        <v>18</v>
      </c>
      <c r="G20" s="57">
        <f t="shared" si="1"/>
        <v>23673.701015999995</v>
      </c>
      <c r="H20" s="76">
        <f t="shared" si="2"/>
        <v>155194.262216</v>
      </c>
      <c r="J20" s="40">
        <f>H20+H21</f>
        <v>524380.8740162477</v>
      </c>
    </row>
    <row r="21" spans="1:10" ht="15.75" thickBot="1">
      <c r="A21" s="145"/>
      <c r="B21" s="55" t="s">
        <v>26</v>
      </c>
      <c r="C21" s="55">
        <v>139112</v>
      </c>
      <c r="D21" s="55">
        <v>2.24905119616</v>
      </c>
      <c r="E21" s="59">
        <f t="shared" si="0"/>
        <v>312870.0100002099</v>
      </c>
      <c r="F21" s="55">
        <v>18</v>
      </c>
      <c r="G21" s="59">
        <f t="shared" si="1"/>
        <v>56316.60180003778</v>
      </c>
      <c r="H21" s="63">
        <f t="shared" si="2"/>
        <v>369186.6118002477</v>
      </c>
      <c r="J21" s="40"/>
    </row>
    <row r="22" spans="1:12" ht="15">
      <c r="A22" s="144" t="s">
        <v>14</v>
      </c>
      <c r="B22" s="56" t="s">
        <v>25</v>
      </c>
      <c r="C22" s="56">
        <v>244</v>
      </c>
      <c r="D22" s="56">
        <v>359.63448</v>
      </c>
      <c r="E22" s="57">
        <f t="shared" si="0"/>
        <v>87750.81312</v>
      </c>
      <c r="F22" s="56">
        <v>18</v>
      </c>
      <c r="G22" s="57">
        <f t="shared" si="1"/>
        <v>15795.146361600002</v>
      </c>
      <c r="H22" s="76">
        <f t="shared" si="2"/>
        <v>103545.9594816</v>
      </c>
      <c r="J22" s="40">
        <f>H22+H23</f>
        <v>553529.9560819606</v>
      </c>
      <c r="L22" s="40"/>
    </row>
    <row r="23" spans="1:10" ht="15.75" thickBot="1">
      <c r="A23" s="145"/>
      <c r="B23" s="55" t="s">
        <v>26</v>
      </c>
      <c r="C23" s="55">
        <v>171872</v>
      </c>
      <c r="D23" s="55">
        <v>2.21875797105</v>
      </c>
      <c r="E23" s="59">
        <f t="shared" si="0"/>
        <v>381342.3700003056</v>
      </c>
      <c r="F23" s="55">
        <v>18</v>
      </c>
      <c r="G23" s="59">
        <f t="shared" si="1"/>
        <v>68641.62660005501</v>
      </c>
      <c r="H23" s="63">
        <f t="shared" si="2"/>
        <v>449983.9966003606</v>
      </c>
      <c r="J23" s="40"/>
    </row>
    <row r="24" spans="1:10" ht="15">
      <c r="A24" s="144" t="s">
        <v>15</v>
      </c>
      <c r="B24" s="56" t="s">
        <v>25</v>
      </c>
      <c r="C24" s="56">
        <v>87</v>
      </c>
      <c r="D24" s="56">
        <v>445.56731</v>
      </c>
      <c r="E24" s="57">
        <f t="shared" si="0"/>
        <v>38764.355970000004</v>
      </c>
      <c r="F24" s="56">
        <v>18</v>
      </c>
      <c r="G24" s="57">
        <f t="shared" si="1"/>
        <v>6977.584074600001</v>
      </c>
      <c r="H24" s="76">
        <f t="shared" si="2"/>
        <v>45741.94004460001</v>
      </c>
      <c r="J24" s="40">
        <f>H24+H25</f>
        <v>537449.8398449016</v>
      </c>
    </row>
    <row r="25" spans="1:10" ht="15.75" thickBot="1">
      <c r="A25" s="145"/>
      <c r="B25" s="55" t="s">
        <v>26</v>
      </c>
      <c r="C25" s="55">
        <v>194902</v>
      </c>
      <c r="D25" s="55">
        <v>2.13800581831</v>
      </c>
      <c r="E25" s="59">
        <f t="shared" si="0"/>
        <v>416701.6100002556</v>
      </c>
      <c r="F25" s="55">
        <v>18</v>
      </c>
      <c r="G25" s="59">
        <f t="shared" si="1"/>
        <v>75006.289800046</v>
      </c>
      <c r="H25" s="63">
        <f t="shared" si="2"/>
        <v>491707.8998003016</v>
      </c>
      <c r="J25" s="40"/>
    </row>
    <row r="26" spans="1:10" ht="15">
      <c r="A26" s="144" t="s">
        <v>16</v>
      </c>
      <c r="B26" s="56" t="s">
        <v>25</v>
      </c>
      <c r="C26" s="56">
        <v>159</v>
      </c>
      <c r="D26" s="56">
        <v>381.93801</v>
      </c>
      <c r="E26" s="57">
        <f t="shared" si="0"/>
        <v>60728.14359</v>
      </c>
      <c r="F26" s="56">
        <v>18</v>
      </c>
      <c r="G26" s="57">
        <f t="shared" si="1"/>
        <v>10931.065846200001</v>
      </c>
      <c r="H26" s="76">
        <f t="shared" si="2"/>
        <v>71659.2094362</v>
      </c>
      <c r="J26" s="40">
        <f>H26+H27</f>
        <v>513576.6788364132</v>
      </c>
    </row>
    <row r="27" spans="1:10" ht="15.75" thickBot="1">
      <c r="A27" s="145"/>
      <c r="B27" s="55" t="s">
        <v>26</v>
      </c>
      <c r="C27" s="55">
        <v>179888</v>
      </c>
      <c r="D27" s="55">
        <v>2.08188611803</v>
      </c>
      <c r="E27" s="59">
        <f t="shared" si="0"/>
        <v>374506.33000018063</v>
      </c>
      <c r="F27" s="55">
        <v>18</v>
      </c>
      <c r="G27" s="59">
        <f t="shared" si="1"/>
        <v>67411.13940003252</v>
      </c>
      <c r="H27" s="63">
        <f t="shared" si="2"/>
        <v>441917.46940021316</v>
      </c>
      <c r="J27" s="40"/>
    </row>
    <row r="28" spans="1:12" ht="15">
      <c r="A28" s="144" t="s">
        <v>17</v>
      </c>
      <c r="B28" s="56" t="s">
        <v>25</v>
      </c>
      <c r="C28" s="56">
        <v>177</v>
      </c>
      <c r="D28" s="56">
        <v>376.42434</v>
      </c>
      <c r="E28" s="57">
        <f t="shared" si="0"/>
        <v>66627.10818</v>
      </c>
      <c r="F28" s="56">
        <v>18</v>
      </c>
      <c r="G28" s="57">
        <f t="shared" si="1"/>
        <v>11992.879472399998</v>
      </c>
      <c r="H28" s="76">
        <f t="shared" si="2"/>
        <v>78619.9876524</v>
      </c>
      <c r="J28" s="40">
        <f>H28+H29</f>
        <v>570488.8984527072</v>
      </c>
      <c r="L28" s="40"/>
    </row>
    <row r="29" spans="1:10" ht="15.75" thickBot="1">
      <c r="A29" s="145"/>
      <c r="B29" s="55" t="s">
        <v>26</v>
      </c>
      <c r="C29" s="55">
        <v>201982</v>
      </c>
      <c r="D29" s="55">
        <v>2.06373864998</v>
      </c>
      <c r="E29" s="59">
        <f t="shared" si="0"/>
        <v>416838.06000026036</v>
      </c>
      <c r="F29" s="55">
        <v>18</v>
      </c>
      <c r="G29" s="59">
        <f t="shared" si="1"/>
        <v>75030.85080004687</v>
      </c>
      <c r="H29" s="63">
        <f t="shared" si="2"/>
        <v>491868.91080030723</v>
      </c>
      <c r="J29" s="40"/>
    </row>
    <row r="30" spans="1:8" ht="29.25" customHeight="1" thickBot="1">
      <c r="A30" s="69" t="s">
        <v>21</v>
      </c>
      <c r="B30" s="70"/>
      <c r="C30" s="97">
        <f>C23+C21+C19+C17+C15+C13+C11+C9+C7</f>
        <v>1352660</v>
      </c>
      <c r="D30" s="98"/>
      <c r="E30" s="99">
        <f>E29+E28+E27+E26+E25+E24+E23+E22+E21+E20+E19+E18+E17+E16+E15+E14+E13+E12+E11+E10+E9+E8+E7+E6</f>
        <v>5315096.196233699</v>
      </c>
      <c r="F30" s="98"/>
      <c r="G30" s="100"/>
      <c r="H30" s="101">
        <f>SUM(H6:H29)</f>
        <v>6271813.507565362</v>
      </c>
    </row>
    <row r="31" spans="1:8" ht="15">
      <c r="A31" s="75"/>
      <c r="B31" s="75"/>
      <c r="C31" s="75"/>
      <c r="D31" s="75"/>
      <c r="E31" s="75"/>
      <c r="F31" s="75"/>
      <c r="G31" s="75"/>
      <c r="H31" s="75"/>
    </row>
    <row r="32" spans="1:8" ht="15">
      <c r="A32" s="75" t="s">
        <v>38</v>
      </c>
      <c r="B32" s="75"/>
      <c r="C32" s="75"/>
      <c r="D32" s="75"/>
      <c r="E32" s="75"/>
      <c r="F32" s="75"/>
      <c r="G32" s="75"/>
      <c r="H32" s="75"/>
    </row>
    <row r="34" ht="15">
      <c r="B34" s="26" t="s">
        <v>39</v>
      </c>
    </row>
  </sheetData>
  <sheetProtection/>
  <mergeCells count="14">
    <mergeCell ref="A2:H2"/>
    <mergeCell ref="A3:H3"/>
    <mergeCell ref="A6:A7"/>
    <mergeCell ref="A8:A9"/>
    <mergeCell ref="A10:A11"/>
    <mergeCell ref="A12:A13"/>
    <mergeCell ref="A26:A27"/>
    <mergeCell ref="A28:A29"/>
    <mergeCell ref="A14:A15"/>
    <mergeCell ref="A16:A17"/>
    <mergeCell ref="A18:A19"/>
    <mergeCell ref="A20:A21"/>
    <mergeCell ref="A22:A23"/>
    <mergeCell ref="A24:A25"/>
  </mergeCells>
  <printOptions/>
  <pageMargins left="0.7874015748031497" right="0.5905511811023623" top="0.5905511811023623" bottom="0.5905511811023623" header="0.31496062992125984" footer="0.31496062992125984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J3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2.140625" style="26" customWidth="1"/>
    <col min="2" max="2" width="21.140625" style="26" customWidth="1"/>
    <col min="3" max="3" width="11.57421875" style="26" bestFit="1" customWidth="1"/>
    <col min="4" max="4" width="12.57421875" style="26" customWidth="1"/>
    <col min="5" max="5" width="12.421875" style="26" customWidth="1"/>
    <col min="6" max="6" width="9.140625" style="26" customWidth="1"/>
    <col min="7" max="7" width="12.00390625" style="26" customWidth="1"/>
    <col min="8" max="8" width="21.140625" style="26" customWidth="1"/>
    <col min="9" max="9" width="9.140625" style="26" customWidth="1"/>
    <col min="10" max="10" width="10.00390625" style="26" bestFit="1" customWidth="1"/>
    <col min="11" max="16384" width="9.140625" style="26" customWidth="1"/>
  </cols>
  <sheetData>
    <row r="2" spans="1:8" ht="18.75">
      <c r="A2" s="141" t="s">
        <v>33</v>
      </c>
      <c r="B2" s="141"/>
      <c r="C2" s="141"/>
      <c r="D2" s="141"/>
      <c r="E2" s="141"/>
      <c r="F2" s="141"/>
      <c r="G2" s="141"/>
      <c r="H2" s="141"/>
    </row>
    <row r="3" spans="1:8" ht="18.75">
      <c r="A3" s="136" t="s">
        <v>34</v>
      </c>
      <c r="B3" s="136"/>
      <c r="C3" s="136"/>
      <c r="D3" s="136"/>
      <c r="E3" s="136"/>
      <c r="F3" s="136"/>
      <c r="G3" s="136"/>
      <c r="H3" s="136"/>
    </row>
    <row r="4" spans="1:8" ht="19.5" thickBot="1">
      <c r="A4" s="3"/>
      <c r="B4" s="3"/>
      <c r="C4" s="3"/>
      <c r="D4" s="3"/>
      <c r="E4" s="3"/>
      <c r="F4" s="3"/>
      <c r="G4" s="3"/>
      <c r="H4" s="3"/>
    </row>
    <row r="5" spans="1:8" ht="39" thickBot="1">
      <c r="A5" s="17" t="s">
        <v>24</v>
      </c>
      <c r="B5" s="18" t="s">
        <v>22</v>
      </c>
      <c r="C5" s="19" t="s">
        <v>18</v>
      </c>
      <c r="D5" s="19" t="s">
        <v>2</v>
      </c>
      <c r="E5" s="18" t="s">
        <v>3</v>
      </c>
      <c r="F5" s="19" t="s">
        <v>20</v>
      </c>
      <c r="G5" s="19" t="s">
        <v>4</v>
      </c>
      <c r="H5" s="20" t="s">
        <v>5</v>
      </c>
    </row>
    <row r="6" spans="1:10" ht="15">
      <c r="A6" s="144" t="s">
        <v>6</v>
      </c>
      <c r="B6" s="56" t="s">
        <v>29</v>
      </c>
      <c r="C6" s="56">
        <v>78.728</v>
      </c>
      <c r="D6" s="56">
        <v>277.28</v>
      </c>
      <c r="E6" s="57">
        <f>C6*D6</f>
        <v>21829.699839999997</v>
      </c>
      <c r="F6" s="56">
        <v>18</v>
      </c>
      <c r="G6" s="57">
        <f>E6*F6/100</f>
        <v>3929.3459711999994</v>
      </c>
      <c r="H6" s="58">
        <f>E6+G6</f>
        <v>25759.045811199998</v>
      </c>
      <c r="J6" s="40">
        <f>H6+H7</f>
        <v>28171.420630399996</v>
      </c>
    </row>
    <row r="7" spans="1:10" ht="15.75" thickBot="1">
      <c r="A7" s="145"/>
      <c r="B7" s="55" t="s">
        <v>30</v>
      </c>
      <c r="C7" s="55">
        <v>7.373</v>
      </c>
      <c r="D7" s="55">
        <v>277.28</v>
      </c>
      <c r="E7" s="59">
        <f aca="true" t="shared" si="0" ref="E7:E29">C7*D7</f>
        <v>2044.3854399999998</v>
      </c>
      <c r="F7" s="55">
        <v>18</v>
      </c>
      <c r="G7" s="59">
        <f aca="true" t="shared" si="1" ref="G7:G29">E7*F7/100</f>
        <v>367.9893792</v>
      </c>
      <c r="H7" s="60">
        <f aca="true" t="shared" si="2" ref="H7:H29">E7+G7</f>
        <v>2412.3748192</v>
      </c>
      <c r="J7" s="40"/>
    </row>
    <row r="8" spans="1:10" ht="15">
      <c r="A8" s="144" t="s">
        <v>7</v>
      </c>
      <c r="B8" s="56" t="s">
        <v>29</v>
      </c>
      <c r="C8" s="56">
        <v>71.782</v>
      </c>
      <c r="D8" s="56">
        <v>277.28</v>
      </c>
      <c r="E8" s="57">
        <f t="shared" si="0"/>
        <v>19903.712959999997</v>
      </c>
      <c r="F8" s="56">
        <v>18</v>
      </c>
      <c r="G8" s="57">
        <f t="shared" si="1"/>
        <v>3582.6683327999995</v>
      </c>
      <c r="H8" s="58">
        <f>G8+E8</f>
        <v>23486.381292799997</v>
      </c>
      <c r="J8" s="40">
        <f>H8+H9</f>
        <v>26056.461884799995</v>
      </c>
    </row>
    <row r="9" spans="1:10" ht="15.75" thickBot="1">
      <c r="A9" s="145"/>
      <c r="B9" s="55" t="s">
        <v>30</v>
      </c>
      <c r="C9" s="55">
        <v>7.855</v>
      </c>
      <c r="D9" s="55">
        <v>277.28</v>
      </c>
      <c r="E9" s="59">
        <f t="shared" si="0"/>
        <v>2178.0344</v>
      </c>
      <c r="F9" s="55">
        <v>18</v>
      </c>
      <c r="G9" s="59">
        <f t="shared" si="1"/>
        <v>392.046192</v>
      </c>
      <c r="H9" s="60">
        <f t="shared" si="2"/>
        <v>2570.0805920000003</v>
      </c>
      <c r="J9" s="40"/>
    </row>
    <row r="10" spans="1:10" ht="15">
      <c r="A10" s="144" t="s">
        <v>8</v>
      </c>
      <c r="B10" s="56" t="s">
        <v>29</v>
      </c>
      <c r="C10" s="56">
        <v>59.35</v>
      </c>
      <c r="D10" s="56">
        <v>277.28</v>
      </c>
      <c r="E10" s="57">
        <f t="shared" si="0"/>
        <v>16456.568</v>
      </c>
      <c r="F10" s="56">
        <v>18</v>
      </c>
      <c r="G10" s="57">
        <f t="shared" si="1"/>
        <v>2962.18224</v>
      </c>
      <c r="H10" s="58">
        <f t="shared" si="2"/>
        <v>19418.75024</v>
      </c>
      <c r="J10" s="40">
        <f>H10+H11</f>
        <v>21775.1755008</v>
      </c>
    </row>
    <row r="11" spans="1:10" ht="15.75" thickBot="1">
      <c r="A11" s="145"/>
      <c r="B11" s="55" t="s">
        <v>30</v>
      </c>
      <c r="C11" s="55">
        <v>7.202</v>
      </c>
      <c r="D11" s="55">
        <v>277.28</v>
      </c>
      <c r="E11" s="59">
        <f t="shared" si="0"/>
        <v>1996.9705599999998</v>
      </c>
      <c r="F11" s="55">
        <v>18</v>
      </c>
      <c r="G11" s="59">
        <f t="shared" si="1"/>
        <v>359.4547008</v>
      </c>
      <c r="H11" s="60">
        <f t="shared" si="2"/>
        <v>2356.4252607999997</v>
      </c>
      <c r="J11" s="40"/>
    </row>
    <row r="12" spans="1:10" ht="15">
      <c r="A12" s="144" t="s">
        <v>9</v>
      </c>
      <c r="B12" s="56" t="s">
        <v>29</v>
      </c>
      <c r="C12" s="56">
        <v>53.526</v>
      </c>
      <c r="D12" s="56">
        <v>277.28</v>
      </c>
      <c r="E12" s="57">
        <f t="shared" si="0"/>
        <v>14841.689279999999</v>
      </c>
      <c r="F12" s="56">
        <v>18</v>
      </c>
      <c r="G12" s="57">
        <f t="shared" si="1"/>
        <v>2671.5040704</v>
      </c>
      <c r="H12" s="58">
        <f t="shared" si="2"/>
        <v>17513.193350399997</v>
      </c>
      <c r="J12" s="40">
        <f>H12+H13</f>
        <v>19764.917683199998</v>
      </c>
    </row>
    <row r="13" spans="1:10" ht="15.75" thickBot="1">
      <c r="A13" s="145"/>
      <c r="B13" s="55" t="s">
        <v>30</v>
      </c>
      <c r="C13" s="55">
        <v>6.882</v>
      </c>
      <c r="D13" s="55">
        <v>277.28</v>
      </c>
      <c r="E13" s="59">
        <f t="shared" si="0"/>
        <v>1908.2409599999996</v>
      </c>
      <c r="F13" s="55">
        <v>18</v>
      </c>
      <c r="G13" s="59">
        <f t="shared" si="1"/>
        <v>343.4833727999999</v>
      </c>
      <c r="H13" s="60">
        <f t="shared" si="2"/>
        <v>2251.7243327999995</v>
      </c>
      <c r="J13" s="40"/>
    </row>
    <row r="14" spans="1:10" ht="15">
      <c r="A14" s="148" t="s">
        <v>10</v>
      </c>
      <c r="B14" s="102" t="s">
        <v>29</v>
      </c>
      <c r="C14" s="102">
        <v>39.454</v>
      </c>
      <c r="D14" s="102">
        <v>277.28</v>
      </c>
      <c r="E14" s="103">
        <f t="shared" si="0"/>
        <v>10939.805119999999</v>
      </c>
      <c r="F14" s="102">
        <v>18</v>
      </c>
      <c r="G14" s="103">
        <f t="shared" si="1"/>
        <v>1969.1649215999998</v>
      </c>
      <c r="H14" s="104">
        <f t="shared" si="2"/>
        <v>12908.9700416</v>
      </c>
      <c r="J14" s="40">
        <f>H14+H15</f>
        <v>14630.645926399999</v>
      </c>
    </row>
    <row r="15" spans="1:10" ht="15.75" thickBot="1">
      <c r="A15" s="149"/>
      <c r="B15" s="105" t="s">
        <v>30</v>
      </c>
      <c r="C15" s="105">
        <v>5.262</v>
      </c>
      <c r="D15" s="105">
        <v>277.28</v>
      </c>
      <c r="E15" s="106">
        <f t="shared" si="0"/>
        <v>1459.0473599999998</v>
      </c>
      <c r="F15" s="105">
        <v>18</v>
      </c>
      <c r="G15" s="106">
        <f t="shared" si="1"/>
        <v>262.6285248</v>
      </c>
      <c r="H15" s="107">
        <f t="shared" si="2"/>
        <v>1721.6758847999997</v>
      </c>
      <c r="J15" s="40"/>
    </row>
    <row r="16" spans="1:10" ht="15">
      <c r="A16" s="144" t="s">
        <v>11</v>
      </c>
      <c r="B16" s="56" t="s">
        <v>29</v>
      </c>
      <c r="C16" s="56">
        <v>33.971</v>
      </c>
      <c r="D16" s="56">
        <v>277.28</v>
      </c>
      <c r="E16" s="57">
        <f t="shared" si="0"/>
        <v>9419.478879999999</v>
      </c>
      <c r="F16" s="56">
        <v>18</v>
      </c>
      <c r="G16" s="57">
        <f t="shared" si="1"/>
        <v>1695.5061983999997</v>
      </c>
      <c r="H16" s="58">
        <f t="shared" si="2"/>
        <v>11114.9850784</v>
      </c>
      <c r="J16" s="40">
        <f>H16+H17</f>
        <v>12633.1485344</v>
      </c>
    </row>
    <row r="17" spans="1:10" ht="15.75" thickBot="1">
      <c r="A17" s="145"/>
      <c r="B17" s="55" t="s">
        <v>30</v>
      </c>
      <c r="C17" s="55">
        <v>4.64</v>
      </c>
      <c r="D17" s="55">
        <v>277.28</v>
      </c>
      <c r="E17" s="59">
        <f t="shared" si="0"/>
        <v>1286.5791999999997</v>
      </c>
      <c r="F17" s="55">
        <v>18</v>
      </c>
      <c r="G17" s="59">
        <f t="shared" si="1"/>
        <v>231.58425599999995</v>
      </c>
      <c r="H17" s="60">
        <f t="shared" si="2"/>
        <v>1518.1634559999995</v>
      </c>
      <c r="J17" s="40"/>
    </row>
    <row r="18" spans="1:10" ht="15">
      <c r="A18" s="148" t="s">
        <v>12</v>
      </c>
      <c r="B18" s="102" t="s">
        <v>29</v>
      </c>
      <c r="C18" s="102">
        <v>49.731</v>
      </c>
      <c r="D18" s="102">
        <v>277.28</v>
      </c>
      <c r="E18" s="103">
        <f t="shared" si="0"/>
        <v>13789.41168</v>
      </c>
      <c r="F18" s="102">
        <v>18</v>
      </c>
      <c r="G18" s="103">
        <f t="shared" si="1"/>
        <v>2482.0941024</v>
      </c>
      <c r="H18" s="104">
        <f t="shared" si="2"/>
        <v>16271.5057824</v>
      </c>
      <c r="J18" s="40">
        <f>H18+H19</f>
        <v>18087.4125024</v>
      </c>
    </row>
    <row r="19" spans="1:10" ht="15.75" thickBot="1">
      <c r="A19" s="149"/>
      <c r="B19" s="105" t="s">
        <v>30</v>
      </c>
      <c r="C19" s="105">
        <v>5.55</v>
      </c>
      <c r="D19" s="105">
        <v>277.28</v>
      </c>
      <c r="E19" s="106">
        <f t="shared" si="0"/>
        <v>1538.9039999999998</v>
      </c>
      <c r="F19" s="105">
        <v>18</v>
      </c>
      <c r="G19" s="106">
        <f t="shared" si="1"/>
        <v>277.00271999999995</v>
      </c>
      <c r="H19" s="107">
        <f t="shared" si="2"/>
        <v>1815.9067199999997</v>
      </c>
      <c r="J19" s="40"/>
    </row>
    <row r="20" spans="1:10" ht="15">
      <c r="A20" s="144" t="s">
        <v>13</v>
      </c>
      <c r="B20" s="56" t="s">
        <v>29</v>
      </c>
      <c r="C20" s="56">
        <v>51.425</v>
      </c>
      <c r="D20" s="56">
        <v>277.28</v>
      </c>
      <c r="E20" s="57">
        <f t="shared" si="0"/>
        <v>14259.123999999998</v>
      </c>
      <c r="F20" s="56">
        <v>18</v>
      </c>
      <c r="G20" s="57">
        <f t="shared" si="1"/>
        <v>2566.6423199999995</v>
      </c>
      <c r="H20" s="58">
        <f t="shared" si="2"/>
        <v>16825.76632</v>
      </c>
      <c r="J20" s="40">
        <f>H20+H21</f>
        <v>18518.976639999997</v>
      </c>
    </row>
    <row r="21" spans="1:10" ht="15.75" thickBot="1">
      <c r="A21" s="145"/>
      <c r="B21" s="55" t="s">
        <v>30</v>
      </c>
      <c r="C21" s="55">
        <v>5.175</v>
      </c>
      <c r="D21" s="55">
        <v>277.28</v>
      </c>
      <c r="E21" s="59">
        <f t="shared" si="0"/>
        <v>1434.9239999999998</v>
      </c>
      <c r="F21" s="55">
        <v>18</v>
      </c>
      <c r="G21" s="59">
        <f t="shared" si="1"/>
        <v>258.28631999999993</v>
      </c>
      <c r="H21" s="60">
        <f t="shared" si="2"/>
        <v>1693.2103199999997</v>
      </c>
      <c r="J21" s="40"/>
    </row>
    <row r="22" spans="1:10" ht="15">
      <c r="A22" s="148" t="s">
        <v>14</v>
      </c>
      <c r="B22" s="102" t="s">
        <v>29</v>
      </c>
      <c r="C22" s="102">
        <v>64.438</v>
      </c>
      <c r="D22" s="102">
        <v>277.28</v>
      </c>
      <c r="E22" s="103">
        <f t="shared" si="0"/>
        <v>17867.36864</v>
      </c>
      <c r="F22" s="102">
        <v>18</v>
      </c>
      <c r="G22" s="103">
        <f t="shared" si="1"/>
        <v>3216.1263552</v>
      </c>
      <c r="H22" s="104">
        <f t="shared" si="2"/>
        <v>21083.494995200002</v>
      </c>
      <c r="J22" s="40">
        <f>H22+H23</f>
        <v>23728.5021888</v>
      </c>
    </row>
    <row r="23" spans="1:10" ht="15.75" thickBot="1">
      <c r="A23" s="149"/>
      <c r="B23" s="105" t="s">
        <v>30</v>
      </c>
      <c r="C23" s="105">
        <v>8.084</v>
      </c>
      <c r="D23" s="105">
        <v>277.28</v>
      </c>
      <c r="E23" s="106">
        <f t="shared" si="0"/>
        <v>2241.5315199999995</v>
      </c>
      <c r="F23" s="105">
        <v>18</v>
      </c>
      <c r="G23" s="106">
        <f t="shared" si="1"/>
        <v>403.47567359999994</v>
      </c>
      <c r="H23" s="107">
        <f t="shared" si="2"/>
        <v>2645.0071935999995</v>
      </c>
      <c r="J23" s="40"/>
    </row>
    <row r="24" spans="1:10" ht="15">
      <c r="A24" s="144" t="s">
        <v>15</v>
      </c>
      <c r="B24" s="56" t="s">
        <v>29</v>
      </c>
      <c r="C24" s="56">
        <v>80.309</v>
      </c>
      <c r="D24" s="56">
        <v>277.28</v>
      </c>
      <c r="E24" s="57">
        <f t="shared" si="0"/>
        <v>22268.079519999996</v>
      </c>
      <c r="F24" s="56">
        <v>18</v>
      </c>
      <c r="G24" s="57">
        <f t="shared" si="1"/>
        <v>4008.2543135999995</v>
      </c>
      <c r="H24" s="58">
        <f t="shared" si="2"/>
        <v>26276.333833599994</v>
      </c>
      <c r="J24" s="40">
        <f>H24+H25</f>
        <v>29531.223932799992</v>
      </c>
    </row>
    <row r="25" spans="1:10" ht="15.75" thickBot="1">
      <c r="A25" s="145"/>
      <c r="B25" s="55" t="s">
        <v>30</v>
      </c>
      <c r="C25" s="55">
        <v>9.948</v>
      </c>
      <c r="D25" s="55">
        <v>277.28</v>
      </c>
      <c r="E25" s="59">
        <f t="shared" si="0"/>
        <v>2758.3814399999997</v>
      </c>
      <c r="F25" s="55">
        <v>18</v>
      </c>
      <c r="G25" s="59">
        <f t="shared" si="1"/>
        <v>496.50865919999995</v>
      </c>
      <c r="H25" s="60">
        <f t="shared" si="2"/>
        <v>3254.8900991999994</v>
      </c>
      <c r="J25" s="40"/>
    </row>
    <row r="26" spans="1:10" ht="15">
      <c r="A26" s="148" t="s">
        <v>16</v>
      </c>
      <c r="B26" s="102" t="s">
        <v>29</v>
      </c>
      <c r="C26" s="102">
        <v>84.097</v>
      </c>
      <c r="D26" s="102">
        <v>277.28</v>
      </c>
      <c r="E26" s="103">
        <f t="shared" si="0"/>
        <v>23318.416159999997</v>
      </c>
      <c r="F26" s="102">
        <v>18</v>
      </c>
      <c r="G26" s="103">
        <f t="shared" si="1"/>
        <v>4197.314908799999</v>
      </c>
      <c r="H26" s="104">
        <f t="shared" si="2"/>
        <v>27515.731068799996</v>
      </c>
      <c r="J26" s="40">
        <f>H26+H27</f>
        <v>30461.426239999997</v>
      </c>
    </row>
    <row r="27" spans="1:10" ht="15.75" thickBot="1">
      <c r="A27" s="149"/>
      <c r="B27" s="105" t="s">
        <v>30</v>
      </c>
      <c r="C27" s="105">
        <v>9.003</v>
      </c>
      <c r="D27" s="105">
        <v>277.28</v>
      </c>
      <c r="E27" s="106">
        <f t="shared" si="0"/>
        <v>2496.35184</v>
      </c>
      <c r="F27" s="105">
        <v>18</v>
      </c>
      <c r="G27" s="106">
        <f t="shared" si="1"/>
        <v>449.34333119999997</v>
      </c>
      <c r="H27" s="107">
        <f t="shared" si="2"/>
        <v>2945.6951712</v>
      </c>
      <c r="J27" s="40"/>
    </row>
    <row r="28" spans="1:10" ht="15">
      <c r="A28" s="144" t="s">
        <v>17</v>
      </c>
      <c r="B28" s="56" t="s">
        <v>29</v>
      </c>
      <c r="C28" s="56">
        <v>97.308</v>
      </c>
      <c r="D28" s="56">
        <v>277.28</v>
      </c>
      <c r="E28" s="57">
        <f t="shared" si="0"/>
        <v>26981.56224</v>
      </c>
      <c r="F28" s="56">
        <v>18</v>
      </c>
      <c r="G28" s="57">
        <f t="shared" si="1"/>
        <v>4856.6812032</v>
      </c>
      <c r="H28" s="58">
        <f t="shared" si="2"/>
        <v>31838.2434432</v>
      </c>
      <c r="J28" s="40">
        <f>H28+H29</f>
        <v>35567.8868128</v>
      </c>
    </row>
    <row r="29" spans="1:10" ht="15.75" thickBot="1">
      <c r="A29" s="145"/>
      <c r="B29" s="55" t="s">
        <v>30</v>
      </c>
      <c r="C29" s="55">
        <v>11.399</v>
      </c>
      <c r="D29" s="55">
        <v>277.28</v>
      </c>
      <c r="E29" s="59">
        <f t="shared" si="0"/>
        <v>3160.7147199999995</v>
      </c>
      <c r="F29" s="55">
        <v>18</v>
      </c>
      <c r="G29" s="59">
        <f t="shared" si="1"/>
        <v>568.9286496</v>
      </c>
      <c r="H29" s="60">
        <f t="shared" si="2"/>
        <v>3729.6433695999995</v>
      </c>
      <c r="J29" s="40"/>
    </row>
    <row r="30" spans="1:8" ht="29.25" customHeight="1" thickBot="1">
      <c r="A30" s="108" t="s">
        <v>21</v>
      </c>
      <c r="B30" s="36"/>
      <c r="C30" s="109">
        <f>C29+C28+C27+C26+C25+C24+C23+C22+C21+C20+C19+C18+C17+C16+C15+C14+C13+C12+C11+C10+C9+C8+C7+C6</f>
        <v>852.4919999999998</v>
      </c>
      <c r="D30" s="110"/>
      <c r="E30" s="99">
        <f>E29+E28+E27+E26+E25+E24+E23+E22+E21+E20+E19+E18+E17+E16+E15+E14+E13+E12+E11+E10+E9+E8+E7+E6</f>
        <v>236378.98176</v>
      </c>
      <c r="F30" s="110"/>
      <c r="G30" s="111"/>
      <c r="H30" s="112">
        <f>SUM(H6:H29)</f>
        <v>278927.1984768</v>
      </c>
    </row>
    <row r="32" spans="1:2" ht="33" customHeight="1">
      <c r="A32" s="54"/>
      <c r="B32" s="54" t="s">
        <v>37</v>
      </c>
    </row>
  </sheetData>
  <sheetProtection/>
  <mergeCells count="14">
    <mergeCell ref="A2:H2"/>
    <mergeCell ref="A3:H3"/>
    <mergeCell ref="A6:A7"/>
    <mergeCell ref="A8:A9"/>
    <mergeCell ref="A10:A11"/>
    <mergeCell ref="A12:A13"/>
    <mergeCell ref="A26:A27"/>
    <mergeCell ref="A28:A29"/>
    <mergeCell ref="A14:A15"/>
    <mergeCell ref="A16:A17"/>
    <mergeCell ref="A18:A19"/>
    <mergeCell ref="A20:A21"/>
    <mergeCell ref="A22:A23"/>
    <mergeCell ref="A24:A25"/>
  </mergeCells>
  <printOptions/>
  <pageMargins left="0.7086614173228347" right="0.7086614173228347" top="0.393700787401574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Шантарин</dc:creator>
  <cp:keywords/>
  <dc:description/>
  <cp:lastModifiedBy>ISTOMINA</cp:lastModifiedBy>
  <cp:lastPrinted>2015-03-24T11:04:49Z</cp:lastPrinted>
  <dcterms:created xsi:type="dcterms:W3CDTF">2013-05-22T14:38:52Z</dcterms:created>
  <dcterms:modified xsi:type="dcterms:W3CDTF">2015-04-03T08:33:38Z</dcterms:modified>
  <cp:category/>
  <cp:version/>
  <cp:contentType/>
  <cp:contentStatus/>
</cp:coreProperties>
</file>